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БЮДЖЕТА'!$B$15:$F$416</definedName>
    <definedName name="_xlnm.Print_Titles" localSheetId="0">'БЕЗ УЧЕТА СЧЕТОВ БЮДЖЕТА'!$15:$15</definedName>
  </definedNames>
  <calcPr fullCalcOnLoad="1"/>
</workbook>
</file>

<file path=xl/sharedStrings.xml><?xml version="1.0" encoding="utf-8"?>
<sst xmlns="http://schemas.openxmlformats.org/spreadsheetml/2006/main" count="1638" uniqueCount="329">
  <si>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</si>
  <si>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</si>
  <si>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</si>
  <si>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</si>
  <si>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</si>
  <si>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</si>
  <si>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</si>
  <si>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</si>
  <si>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0020300</t>
  </si>
  <si>
    <t>0104</t>
  </si>
  <si>
    <t>0020400</t>
  </si>
  <si>
    <t>0106</t>
  </si>
  <si>
    <t>0111</t>
  </si>
  <si>
    <t>0650300</t>
  </si>
  <si>
    <t>0700500</t>
  </si>
  <si>
    <t>0013800</t>
  </si>
  <si>
    <t>0900200</t>
  </si>
  <si>
    <t>0920300</t>
  </si>
  <si>
    <t>0309</t>
  </si>
  <si>
    <t>2190100</t>
  </si>
  <si>
    <t>0412</t>
  </si>
  <si>
    <t>3380000</t>
  </si>
  <si>
    <t>3400300</t>
  </si>
  <si>
    <t>0505</t>
  </si>
  <si>
    <t>7950000</t>
  </si>
  <si>
    <t>0709</t>
  </si>
  <si>
    <t>0801</t>
  </si>
  <si>
    <t>4500000</t>
  </si>
  <si>
    <t>4508500</t>
  </si>
  <si>
    <t>1001</t>
  </si>
  <si>
    <t>4910100</t>
  </si>
  <si>
    <t>1003</t>
  </si>
  <si>
    <t>1101</t>
  </si>
  <si>
    <t>5160130</t>
  </si>
  <si>
    <t>0013600</t>
  </si>
  <si>
    <t>009</t>
  </si>
  <si>
    <t>0103</t>
  </si>
  <si>
    <t>0021100</t>
  </si>
  <si>
    <t>0021200</t>
  </si>
  <si>
    <t>4529900</t>
  </si>
  <si>
    <t>4409900</t>
  </si>
  <si>
    <t>4429900</t>
  </si>
  <si>
    <t>0701</t>
  </si>
  <si>
    <t>4209900</t>
  </si>
  <si>
    <t>0702</t>
  </si>
  <si>
    <t>4219900</t>
  </si>
  <si>
    <t>4239900</t>
  </si>
  <si>
    <t>5200900</t>
  </si>
  <si>
    <t>0707</t>
  </si>
  <si>
    <t>1004</t>
  </si>
  <si>
    <t>5201000</t>
  </si>
  <si>
    <t>4578500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</si>
  <si>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</si>
  <si>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</si>
  <si>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</si>
  <si>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</si>
  <si>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</si>
  <si>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</si>
  <si>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</si>
  <si>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</si>
  <si>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</si>
  <si>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</si>
  <si>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</si>
  <si>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Процентные платежи по муниципальному долгу</t>
  </si>
  <si>
    <t>Резервные фонды</t>
  </si>
  <si>
    <t>Резервные фонды местных администраций</t>
  </si>
  <si>
    <t>Другие общегосударственные вопросы</t>
  </si>
  <si>
    <t>Государственная регистрация актов гражданского состояния</t>
  </si>
  <si>
    <t>Оценка недвижимости, признание прав и регулирование отношений по государственной и муниципальной собственности</t>
  </si>
  <si>
    <t>Выполнение других обязательств государства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</si>
  <si>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</si>
  <si>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</si>
  <si>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</si>
  <si>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</si>
  <si>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</si>
  <si>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Другие вопросы в области жилищно-коммунального хозяйства</t>
  </si>
  <si>
    <t>Целевые программы муниципальных образований</t>
  </si>
  <si>
    <t>Другие вопросы в области образования</t>
  </si>
  <si>
    <t>Культура</t>
  </si>
  <si>
    <t>Мероприятия в сфере культуры, кинематографии, средств массовой информации</t>
  </si>
  <si>
    <t>Государственная поддержка в сфере культуры, кинематографии, средств массовой информации</t>
  </si>
  <si>
    <t>Государственная поддержка в сфере культуры, кинематографии и средств массовой информации</t>
  </si>
  <si>
    <t>Физическая культура и спорт</t>
  </si>
  <si>
    <t>Пенсионное обеспечение</t>
  </si>
  <si>
    <t>Доплаты к пенсиям государственных служащих субъектов РФ и муниципальных служащих</t>
  </si>
  <si>
    <t>Социальное обеспечение населения</t>
  </si>
  <si>
    <t>Выравнивание бюджетной обеспеченности поселений из районного фонда финансовой поддержки</t>
  </si>
  <si>
    <t>Осуществление первичного воинского учета на территориях, где отсутствуют военные комиссариаты</t>
  </si>
  <si>
    <t>Обеспечение деятельности подведомственных учреждений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</si>
  <si>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</si>
  <si>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</si>
  <si>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</si>
  <si>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</si>
  <si>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</si>
  <si>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Расходы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</si>
  <si>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</si>
  <si>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</si>
  <si>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0650000</t>
  </si>
  <si>
    <t>Процентные платежи по долговым обязательствам</t>
  </si>
  <si>
    <t>0700000</t>
  </si>
  <si>
    <t>0010000</t>
  </si>
  <si>
    <t>0900000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</si>
  <si>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</si>
  <si>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0920000</t>
  </si>
  <si>
    <t>Реализация государственных функций, связанных с общегосударственным управлением</t>
  </si>
  <si>
    <t>Руководство и управление в сфере установленных функций</t>
  </si>
  <si>
    <t>2190000</t>
  </si>
  <si>
    <t>Мероприятия по гражданской обороне</t>
  </si>
  <si>
    <t>Реализация государственных фенкций в области национальной экономики</t>
  </si>
  <si>
    <t>3400000</t>
  </si>
  <si>
    <t>4570000</t>
  </si>
  <si>
    <t>Периодические издания, учрежденные органами законодательной и исполнительной власти</t>
  </si>
  <si>
    <t>4910000</t>
  </si>
  <si>
    <t>Доплаты к пенсиям, дополнительное пенсионное обеспечение</t>
  </si>
  <si>
    <t>5160000</t>
  </si>
  <si>
    <t>Выравнивание бюджетной обеспеченности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</si>
  <si>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</si>
  <si>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</si>
  <si>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</si>
  <si>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</si>
  <si>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</si>
  <si>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</si>
  <si>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</si>
  <si>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</si>
  <si>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</si>
  <si>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</si>
  <si>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</si>
  <si>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</si>
  <si>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</si>
  <si>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5200000</t>
  </si>
  <si>
    <t>Иные безвозмездные и безвозвратные перечисления</t>
  </si>
  <si>
    <t>Учреждения по внешкольной работе с детьми</t>
  </si>
  <si>
    <t>Дворцы и дома культуры, другие учреждения культуры и средств массовой информации</t>
  </si>
  <si>
    <t>Библиотеки</t>
  </si>
  <si>
    <t>Детские дошкольные учреждения</t>
  </si>
  <si>
    <t>Школы – детские сады, школы начальные, неполные средние и средние</t>
  </si>
  <si>
    <t>0930000</t>
  </si>
  <si>
    <t>0939900</t>
  </si>
  <si>
    <t>Учреждению по обеспечению хозяйственного обслуживания</t>
  </si>
  <si>
    <t>0409</t>
  </si>
  <si>
    <t>Дорожное хозяйство</t>
  </si>
  <si>
    <t>5210204</t>
  </si>
  <si>
    <t>5210208</t>
  </si>
  <si>
    <t>Субвенции на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</si>
  <si>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</si>
  <si>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5210207</t>
  </si>
  <si>
    <t>Субвенции на осуществление государственного контроля за использованием и сохранностью жилищного фонда</t>
  </si>
  <si>
    <t>5210203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</si>
  <si>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</si>
  <si>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5221400</t>
  </si>
  <si>
    <t>022</t>
  </si>
  <si>
    <t>Краевая целевая программа "Пожарная безопасность" на 2005-2012 годы</t>
  </si>
  <si>
    <t>Мероприятия в сфере образования</t>
  </si>
  <si>
    <t>5210209</t>
  </si>
  <si>
    <t>Субвенции на реализацию отдельных государственных полномочий по созданию административных комиссий</t>
  </si>
  <si>
    <t>ЖИЛИЩНО-КОММУНАЛЬНОЕ ХОЗЯЙСТВО</t>
  </si>
  <si>
    <t>Субсидии на организацию отдыха детей в каникулярное время</t>
  </si>
  <si>
    <t>тыс.руб.</t>
  </si>
  <si>
    <t>5210202</t>
  </si>
  <si>
    <t>Cубвенции на организацию питания учащихся муниципальных общеобразовательных учреждений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</si>
  <si>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</si>
  <si>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</si>
  <si>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</si>
  <si>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</si>
  <si>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</si>
  <si>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</si>
  <si>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</si>
  <si>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</si>
  <si>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</si>
  <si>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</si>
  <si>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</si>
  <si>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</si>
  <si>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</si>
  <si>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</si>
  <si>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</si>
  <si>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</si>
  <si>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</si>
  <si>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</si>
  <si>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Мобилизационная и вневойсковая подготовка</t>
  </si>
  <si>
    <t>0203</t>
  </si>
  <si>
    <t>Субсидии бюджетным учреждениям на финансовое обеспечение муниципального задания на оказание муниципальных учлуг (выполнение работ)</t>
  </si>
  <si>
    <t>611</t>
  </si>
  <si>
    <t>Субсидии бюджетным учреждениям на иные цели</t>
  </si>
  <si>
    <t>612</t>
  </si>
  <si>
    <t>Субвенции на ежемесячное денежное вознаграждение за классное руководство</t>
  </si>
  <si>
    <t>Ежемесячное денежное вознаграждение за классное руководство за счет средств краевого бюджета</t>
  </si>
  <si>
    <t>5200902</t>
  </si>
  <si>
    <t>Ежемесячное денежное вознаграждение за классное руководство за счет средств федерального бюджета</t>
  </si>
  <si>
    <t>5200901</t>
  </si>
  <si>
    <t>Другие вопросы в области физической культуры и спорта</t>
  </si>
  <si>
    <t>1105</t>
  </si>
  <si>
    <t>Субсидии из краевого бюджетабюджетам муниципальных образований Приморского края на строительство (реконструкцию) спортивных сооружений муниципальной собственности</t>
  </si>
  <si>
    <t>5222912</t>
  </si>
  <si>
    <t>района</t>
  </si>
  <si>
    <t xml:space="preserve">Михайловского муниципального </t>
  </si>
  <si>
    <t>5225507</t>
  </si>
  <si>
    <t>4362100</t>
  </si>
  <si>
    <t xml:space="preserve">Субсидии бюджетам муниципальных образований на модернизацию системы общего образования </t>
  </si>
  <si>
    <t>районного бюджета на 2013 год по разделам, подразделам, целевым статьям и видам расходов в соответствии с бюджетной классификацией РФ</t>
  </si>
  <si>
    <t>121</t>
  </si>
  <si>
    <t>Фонд оплаты труда и страховые взносы</t>
  </si>
  <si>
    <t>Иные выплаты персоналу, за исключением фонда оплаты труда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</si>
  <si>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</si>
  <si>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</si>
  <si>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</si>
  <si>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</si>
  <si>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</si>
  <si>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</si>
  <si>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</si>
  <si>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</si>
  <si>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</si>
  <si>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</si>
  <si>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</si>
  <si>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</si>
  <si>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</si>
  <si>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</si>
  <si>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</si>
  <si>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</si>
  <si>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</si>
  <si>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321</t>
  </si>
  <si>
    <t>320</t>
  </si>
  <si>
    <t>870</t>
  </si>
  <si>
    <t>Резервные средства</t>
  </si>
  <si>
    <t>830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</si>
  <si>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</si>
  <si>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</si>
  <si>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</si>
  <si>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</si>
  <si>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</si>
  <si>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7950600</t>
  </si>
  <si>
    <t>МП"Профилактика правонарушений в ММР в 2011-2013гг."</t>
  </si>
  <si>
    <t>МП"Профилактика терроризма и противодействие экстремизму на территории ММР в 2011-2015гг."</t>
  </si>
  <si>
    <t>7951700</t>
  </si>
  <si>
    <t>Субвенции</t>
  </si>
  <si>
    <t>530</t>
  </si>
  <si>
    <t>МП"Обеспечение содержания, ремонта автомобильных дорог, мест общего пользования и сооружений на них ММР на 2012-2014 годы</t>
  </si>
  <si>
    <t>7951000</t>
  </si>
  <si>
    <t>7950700</t>
  </si>
  <si>
    <t>810</t>
  </si>
  <si>
    <t>МП"Содействие развитию малого и среднего предпринимательства на территории ММР на 2012-2014 годы"</t>
  </si>
  <si>
    <t>Субсидии юридическим лицам и физическим лицам - производителям товаров, работ, услуг</t>
  </si>
  <si>
    <t>7950900</t>
  </si>
  <si>
    <t>МП"Развитие малоэтажного жилищного строительства на территории ММР на 2011-2015 годы"</t>
  </si>
  <si>
    <t>7951800</t>
  </si>
  <si>
    <t>540</t>
  </si>
  <si>
    <t>7951900</t>
  </si>
  <si>
    <t>МП"Благоустройство районного центра ММР на 2011-2013 годы"</t>
  </si>
  <si>
    <t>Иные межбюджетные трансферты</t>
  </si>
  <si>
    <t>Субсидии бюджетным учреждениям</t>
  </si>
  <si>
    <t>610</t>
  </si>
  <si>
    <t>7950400</t>
  </si>
  <si>
    <t>МП"Развитие муниципальной службы ММР в 2013-2015 годах"</t>
  </si>
  <si>
    <t>7950300</t>
  </si>
  <si>
    <t>7950310</t>
  </si>
  <si>
    <t>7950312</t>
  </si>
  <si>
    <t>МП"Развитие образовавния ММР на 2013-2015 годы"</t>
  </si>
  <si>
    <t>Подпрограмма "Развитие общего образования"</t>
  </si>
  <si>
    <t>Организация отдыха детей в каникулярное время</t>
  </si>
  <si>
    <t>МП"Патриотическое воспитание граждан ММР на 2012-2016 годы</t>
  </si>
  <si>
    <t>7951100</t>
  </si>
  <si>
    <t>МП "Молодежь ММР"(2012-2016 годы)</t>
  </si>
  <si>
    <t>7951200</t>
  </si>
  <si>
    <t>МП"Юные таланты"(2012-2015 годы)</t>
  </si>
  <si>
    <t>7951300</t>
  </si>
  <si>
    <t>Подпрограмма "Развитие культуры ММР"</t>
  </si>
  <si>
    <t>7951501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</si>
  <si>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</si>
  <si>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</si>
  <si>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</si>
  <si>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</si>
  <si>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МП"Обеспечение жилье молодых семей ММР на 2013-2015 годы"</t>
  </si>
  <si>
    <t>7950100</t>
  </si>
  <si>
    <t>322</t>
  </si>
  <si>
    <t>Субсидии гражданам на приобретение жилья</t>
  </si>
  <si>
    <t>МП"Социальное развитие села в ММР на 2011-2013 годы"</t>
  </si>
  <si>
    <t>7950800</t>
  </si>
  <si>
    <t>7951400</t>
  </si>
  <si>
    <t>МП"Развитие физической культуры и спорта ММР на 2006-2015 годы"</t>
  </si>
  <si>
    <t>МП"Программа комплексного развития системы коммунальной инфраструктуры ММР на 2012-2020 годы"</t>
  </si>
  <si>
    <t>520</t>
  </si>
  <si>
    <t>522</t>
  </si>
  <si>
    <t>Субсидии</t>
  </si>
  <si>
    <t>Субсидии на софинансирование объектов капитального строительства муниципальной собственности</t>
  </si>
  <si>
    <t>1005</t>
  </si>
  <si>
    <t>710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</si>
  <si>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</si>
  <si>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</si>
  <si>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</si>
  <si>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</si>
  <si>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</si>
  <si>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Непрограммная часть</t>
  </si>
  <si>
    <t>0000</t>
  </si>
  <si>
    <t>ДЦП развития образования ММР</t>
  </si>
  <si>
    <t>Подпрограмма "Развитие системы дошкольного образования"</t>
  </si>
  <si>
    <t>Подпрограмма "Развитие системы общего образования"</t>
  </si>
  <si>
    <t>Подпрограмма "Развитие районной системы дополнительного образования"</t>
  </si>
  <si>
    <t>Программа развития культуры ММР</t>
  </si>
  <si>
    <t>Подпрограмма "Сохранение и развитие учреждений культуры в ММР"</t>
  </si>
  <si>
    <t>7950320</t>
  </si>
  <si>
    <t>7950200</t>
  </si>
  <si>
    <t>7951502</t>
  </si>
  <si>
    <t>ДМЦП развития дополнительного образования в сфере культуры и искуства ММР</t>
  </si>
  <si>
    <t>Другие вопросы в области социальной политики</t>
  </si>
  <si>
    <t>1006</t>
  </si>
  <si>
    <t>МДС"Доступная среда для инвалидов ММР на 2013-2015 годы"</t>
  </si>
  <si>
    <t>7952000</t>
  </si>
  <si>
    <t>1106</t>
  </si>
  <si>
    <t>Развитие МТБ дошкольных образовательных учреждений</t>
  </si>
  <si>
    <t>Подпрограмма "Противопожарная безопасность образовательных учреждений ММР на период 2013-2015 годы"</t>
  </si>
  <si>
    <t>Противопожарная безопасность в дошкольных образовательных учреждениях</t>
  </si>
  <si>
    <t>7950321</t>
  </si>
  <si>
    <t>7950340</t>
  </si>
  <si>
    <t>7950343</t>
  </si>
  <si>
    <t>Развитие МТБ общеобразовательных учреждений</t>
  </si>
  <si>
    <t>7950311</t>
  </si>
  <si>
    <t>Развитие МТБ учреждений дополнительного образования</t>
  </si>
  <si>
    <t>7950331</t>
  </si>
  <si>
    <t>Противопожарная безопасность в бюджетных общеобразовательных школах</t>
  </si>
  <si>
    <t>7950341</t>
  </si>
  <si>
    <t>Противопожарная безопасность в казенных  общеобразовательных школах</t>
  </si>
  <si>
    <t>7950342</t>
  </si>
  <si>
    <t>Противопожарная безопасность в учреждениях дополнительного образования</t>
  </si>
  <si>
    <t>7950344</t>
  </si>
  <si>
    <t>"Приложение 10 к решению Думы</t>
  </si>
  <si>
    <t>№ 363 от 24.12.2012г."</t>
  </si>
  <si>
    <t>Мероприятия по поддержке, развитию малого и среднего предпринимательства</t>
  </si>
  <si>
    <t>5223502</t>
  </si>
  <si>
    <t>Приложение 2 к решению Думы</t>
  </si>
  <si>
    <t>№ ____ от 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</si>
</sst>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</numFmts>
  <fonts count="1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b/>
      <i/>
      <sz val="14"/>
      <name val="Times New Roman"/>
      <family val="1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49" fontId="2" fillId="3" borderId="1" xfId="0" applyNumberFormat="1" applyFont="1" applyFill="1" applyBorder="1" applyAlignment="1">
      <alignment horizontal="center" vertical="center" shrinkToFit="1"/>
    </xf>
    <xf numFmtId="4" fontId="2" fillId="3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horizontal="center" vertical="center" shrinkToFit="1"/>
    </xf>
    <xf numFmtId="4" fontId="2" fillId="4" borderId="1" xfId="0" applyNumberFormat="1" applyFont="1" applyFill="1" applyBorder="1" applyAlignment="1">
      <alignment horizontal="center" vertical="center" shrinkToFit="1"/>
    </xf>
    <xf numFmtId="4" fontId="5" fillId="5" borderId="2" xfId="0" applyNumberFormat="1" applyFont="1" applyFill="1" applyBorder="1" applyAlignment="1">
      <alignment horizontal="center" vertical="center" shrinkToFit="1"/>
    </xf>
    <xf numFmtId="49" fontId="8" fillId="4" borderId="1" xfId="0" applyNumberFormat="1" applyFont="1" applyFill="1" applyBorder="1" applyAlignment="1">
      <alignment horizontal="center" vertical="center" shrinkToFit="1"/>
    </xf>
    <xf numFmtId="4" fontId="8" fillId="4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49" fontId="5" fillId="6" borderId="1" xfId="0" applyNumberFormat="1" applyFont="1" applyFill="1" applyBorder="1" applyAlignment="1">
      <alignment horizontal="center" vertical="center" shrinkToFit="1"/>
    </xf>
    <xf numFmtId="4" fontId="5" fillId="6" borderId="1" xfId="0" applyNumberFormat="1" applyFont="1" applyFill="1" applyBorder="1" applyAlignment="1">
      <alignment horizontal="center" vertical="center" shrinkToFit="1"/>
    </xf>
    <xf numFmtId="49" fontId="2" fillId="7" borderId="1" xfId="0" applyNumberFormat="1" applyFont="1" applyFill="1" applyBorder="1" applyAlignment="1">
      <alignment horizontal="center" vertical="center" shrinkToFit="1"/>
    </xf>
    <xf numFmtId="4" fontId="2" fillId="7" borderId="1" xfId="0" applyNumberFormat="1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0" fontId="8" fillId="4" borderId="1" xfId="0" applyFont="1" applyFill="1" applyBorder="1" applyAlignment="1">
      <alignment horizontal="center" wrapText="1"/>
    </xf>
    <xf numFmtId="4" fontId="2" fillId="3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8" fillId="4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4" borderId="1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4" borderId="1" xfId="0" applyNumberFormat="1" applyFont="1" applyFill="1" applyBorder="1" applyAlignment="1">
      <alignment horizontal="center" vertical="center" wrapText="1" shrinkToFit="1"/>
    </xf>
    <xf numFmtId="4" fontId="2" fillId="4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0" fontId="8" fillId="4" borderId="1" xfId="0" applyFont="1" applyFill="1" applyBorder="1" applyAlignment="1">
      <alignment horizontal="center" vertical="top" wrapText="1" shrinkToFit="1"/>
    </xf>
    <xf numFmtId="0" fontId="2" fillId="6" borderId="3" xfId="0" applyFont="1" applyFill="1" applyBorder="1" applyAlignment="1">
      <alignment vertical="top" wrapText="1"/>
    </xf>
    <xf numFmtId="49" fontId="2" fillId="6" borderId="1" xfId="0" applyNumberFormat="1" applyFont="1" applyFill="1" applyBorder="1" applyAlignment="1">
      <alignment horizontal="center" vertical="center" shrinkToFit="1"/>
    </xf>
    <xf numFmtId="4" fontId="2" fillId="6" borderId="4" xfId="0" applyNumberFormat="1" applyFont="1" applyFill="1" applyBorder="1" applyAlignment="1">
      <alignment horizontal="center" vertical="center" shrinkToFit="1"/>
    </xf>
    <xf numFmtId="4" fontId="8" fillId="4" borderId="4" xfId="0" applyNumberFormat="1" applyFont="1" applyFill="1" applyBorder="1" applyAlignment="1">
      <alignment horizontal="center" vertical="center" shrinkToFit="1"/>
    </xf>
    <xf numFmtId="4" fontId="2" fillId="3" borderId="4" xfId="0" applyNumberFormat="1" applyFont="1" applyFill="1" applyBorder="1" applyAlignment="1">
      <alignment horizontal="center" vertical="center" shrinkToFit="1"/>
    </xf>
    <xf numFmtId="4" fontId="2" fillId="7" borderId="5" xfId="0" applyNumberFormat="1" applyFont="1" applyFill="1" applyBorder="1" applyAlignment="1">
      <alignment horizontal="center" vertical="center" shrinkToFit="1"/>
    </xf>
    <xf numFmtId="4" fontId="2" fillId="7" borderId="6" xfId="0" applyNumberFormat="1" applyFont="1" applyFill="1" applyBorder="1" applyAlignment="1">
      <alignment horizontal="center" vertical="center" shrinkToFit="1"/>
    </xf>
    <xf numFmtId="4" fontId="2" fillId="6" borderId="6" xfId="0" applyNumberFormat="1" applyFont="1" applyFill="1" applyBorder="1" applyAlignment="1">
      <alignment horizontal="center" vertical="center" shrinkToFit="1"/>
    </xf>
    <xf numFmtId="4" fontId="8" fillId="4" borderId="6" xfId="0" applyNumberFormat="1" applyFont="1" applyFill="1" applyBorder="1" applyAlignment="1">
      <alignment horizontal="center" vertical="center" shrinkToFit="1"/>
    </xf>
    <xf numFmtId="4" fontId="2" fillId="3" borderId="6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6" borderId="6" xfId="0" applyNumberFormat="1" applyFont="1" applyFill="1" applyBorder="1" applyAlignment="1">
      <alignment horizontal="center" vertical="center" shrinkToFit="1"/>
    </xf>
    <xf numFmtId="49" fontId="8" fillId="4" borderId="6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8" fillId="4" borderId="5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horizontal="center" vertical="center" shrinkToFit="1"/>
    </xf>
    <xf numFmtId="4" fontId="2" fillId="5" borderId="1" xfId="0" applyNumberFormat="1" applyFont="1" applyFill="1" applyBorder="1" applyAlignment="1">
      <alignment horizontal="center" vertical="center" shrinkToFit="1"/>
    </xf>
    <xf numFmtId="0" fontId="2" fillId="7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vertical="top" wrapText="1" shrinkToFit="1"/>
    </xf>
    <xf numFmtId="49" fontId="2" fillId="5" borderId="6" xfId="0" applyNumberFormat="1" applyFont="1" applyFill="1" applyBorder="1" applyAlignment="1">
      <alignment horizontal="center" vertical="center" shrinkToFit="1"/>
    </xf>
    <xf numFmtId="0" fontId="2" fillId="7" borderId="3" xfId="0" applyFont="1" applyFill="1" applyBorder="1" applyAlignment="1">
      <alignment vertical="top" wrapText="1"/>
    </xf>
    <xf numFmtId="49" fontId="2" fillId="7" borderId="6" xfId="0" applyNumberFormat="1" applyFont="1" applyFill="1" applyBorder="1" applyAlignment="1">
      <alignment horizontal="center" vertical="center" shrinkToFit="1"/>
    </xf>
    <xf numFmtId="4" fontId="2" fillId="7" borderId="4" xfId="0" applyNumberFormat="1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0" fontId="2" fillId="7" borderId="5" xfId="0" applyFont="1" applyFill="1" applyBorder="1" applyAlignment="1">
      <alignment vertical="top" wrapText="1"/>
    </xf>
    <xf numFmtId="0" fontId="8" fillId="7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 wrapText="1"/>
    </xf>
    <xf numFmtId="49" fontId="5" fillId="8" borderId="1" xfId="0" applyNumberFormat="1" applyFont="1" applyFill="1" applyBorder="1" applyAlignment="1">
      <alignment horizontal="center" vertical="center" shrinkToFit="1"/>
    </xf>
    <xf numFmtId="0" fontId="2" fillId="8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8" fillId="6" borderId="1" xfId="0" applyFont="1" applyFill="1" applyBorder="1" applyAlignment="1">
      <alignment horizontal="center" vertical="top" wrapText="1"/>
    </xf>
    <xf numFmtId="49" fontId="15" fillId="6" borderId="1" xfId="0" applyNumberFormat="1" applyFont="1" applyFill="1" applyBorder="1" applyAlignment="1">
      <alignment horizontal="center" vertical="center" shrinkToFit="1"/>
    </xf>
    <xf numFmtId="4" fontId="15" fillId="6" borderId="1" xfId="0" applyNumberFormat="1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top" wrapText="1"/>
    </xf>
    <xf numFmtId="49" fontId="15" fillId="4" borderId="1" xfId="0" applyNumberFormat="1" applyFont="1" applyFill="1" applyBorder="1" applyAlignment="1">
      <alignment horizontal="center" vertical="center" shrinkToFit="1"/>
    </xf>
    <xf numFmtId="4" fontId="15" fillId="4" borderId="1" xfId="0" applyNumberFormat="1" applyFont="1" applyFill="1" applyBorder="1" applyAlignment="1">
      <alignment horizontal="center" vertical="center" shrinkToFit="1"/>
    </xf>
    <xf numFmtId="4" fontId="8" fillId="3" borderId="2" xfId="0" applyNumberFormat="1" applyFont="1" applyFill="1" applyBorder="1" applyAlignment="1">
      <alignment horizontal="center" vertical="center" shrinkToFit="1"/>
    </xf>
    <xf numFmtId="4" fontId="12" fillId="8" borderId="1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top" wrapText="1"/>
    </xf>
    <xf numFmtId="49" fontId="5" fillId="3" borderId="1" xfId="0" applyNumberFormat="1" applyFont="1" applyFill="1" applyBorder="1" applyAlignment="1">
      <alignment horizontal="center" vertical="center" shrinkToFit="1"/>
    </xf>
    <xf numFmtId="49" fontId="5" fillId="5" borderId="1" xfId="0" applyNumberFormat="1" applyFont="1" applyFill="1" applyBorder="1" applyAlignment="1">
      <alignment horizontal="center" vertical="center" shrinkToFit="1"/>
    </xf>
    <xf numFmtId="0" fontId="8" fillId="7" borderId="1" xfId="0" applyFont="1" applyFill="1" applyBorder="1" applyAlignment="1">
      <alignment horizontal="center" vertical="top" wrapText="1"/>
    </xf>
    <xf numFmtId="49" fontId="5" fillId="4" borderId="1" xfId="0" applyNumberFormat="1" applyFont="1" applyFill="1" applyBorder="1" applyAlignment="1">
      <alignment horizontal="center" vertical="center" shrinkToFit="1"/>
    </xf>
    <xf numFmtId="4" fontId="5" fillId="4" borderId="1" xfId="0" applyNumberFormat="1" applyFont="1" applyFill="1" applyBorder="1" applyAlignment="1">
      <alignment horizontal="center" vertical="center" shrinkToFit="1"/>
    </xf>
    <xf numFmtId="0" fontId="2" fillId="7" borderId="5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2" borderId="0" xfId="0" applyFont="1" applyFill="1" applyAlignment="1">
      <alignment horizontal="left" wrapText="1"/>
    </xf>
    <xf numFmtId="0" fontId="5" fillId="2" borderId="2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18"/>
  <sheetViews>
    <sheetView showGridLines="0" tabSelected="1" workbookViewId="0" topLeftCell="A402">
      <selection activeCell="F235" sqref="F23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0.125" style="2" customWidth="1"/>
    <col min="4" max="4" width="9.00390625" style="2" customWidth="1"/>
    <col min="5" max="5" width="0" style="2" hidden="1" customWidth="1"/>
    <col min="6" max="6" width="14.125" style="2" customWidth="1"/>
    <col min="7" max="22" width="0" style="2" hidden="1" customWidth="1"/>
    <col min="23" max="16384" width="9.125" style="2" customWidth="1"/>
  </cols>
  <sheetData>
    <row r="2" spans="2:23" ht="18.75">
      <c r="B2" s="95" t="s">
        <v>327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</row>
    <row r="3" spans="2:23" ht="18.75">
      <c r="B3" s="94" t="s">
        <v>194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</row>
    <row r="4" spans="2:22" ht="18.75">
      <c r="B4" s="26" t="s">
        <v>193</v>
      </c>
      <c r="C4" s="95" t="s">
        <v>328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</row>
    <row r="6" spans="2:24" ht="18.75">
      <c r="B6" s="95" t="s">
        <v>323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26"/>
    </row>
    <row r="7" spans="2:24" ht="18.75" customHeight="1">
      <c r="B7" s="94" t="s">
        <v>194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27"/>
    </row>
    <row r="8" spans="2:22" ht="18.75">
      <c r="B8" s="26" t="s">
        <v>193</v>
      </c>
      <c r="C8" s="95" t="s">
        <v>324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</row>
    <row r="12" spans="1:22" ht="30.75" customHeight="1">
      <c r="A12" s="96" t="s">
        <v>94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</row>
    <row r="13" spans="1:22" ht="57" customHeight="1">
      <c r="A13" s="100" t="s">
        <v>198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</row>
    <row r="14" spans="1:22" ht="15.75">
      <c r="A14" s="99" t="s">
        <v>157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</row>
    <row r="15" spans="1:22" ht="30">
      <c r="A15" s="4" t="s">
        <v>0</v>
      </c>
      <c r="B15" s="4" t="s">
        <v>1</v>
      </c>
      <c r="C15" s="4" t="s">
        <v>2</v>
      </c>
      <c r="D15" s="4" t="s">
        <v>3</v>
      </c>
      <c r="E15" s="4" t="s">
        <v>4</v>
      </c>
      <c r="F15" s="4" t="s">
        <v>53</v>
      </c>
      <c r="G15" s="4" t="s">
        <v>53</v>
      </c>
      <c r="H15" s="4" t="s">
        <v>53</v>
      </c>
      <c r="I15" s="4" t="s">
        <v>53</v>
      </c>
      <c r="J15" s="4" t="s">
        <v>53</v>
      </c>
      <c r="K15" s="4" t="s">
        <v>53</v>
      </c>
      <c r="L15" s="4" t="s">
        <v>53</v>
      </c>
      <c r="M15" s="4" t="s">
        <v>53</v>
      </c>
      <c r="N15" s="4" t="s">
        <v>53</v>
      </c>
      <c r="O15" s="4" t="s">
        <v>53</v>
      </c>
      <c r="P15" s="4" t="s">
        <v>53</v>
      </c>
      <c r="Q15" s="4" t="s">
        <v>53</v>
      </c>
      <c r="R15" s="4" t="s">
        <v>53</v>
      </c>
      <c r="S15" s="4" t="s">
        <v>53</v>
      </c>
      <c r="T15" s="4" t="s">
        <v>53</v>
      </c>
      <c r="U15" s="4" t="s">
        <v>53</v>
      </c>
      <c r="V15" s="4" t="s">
        <v>53</v>
      </c>
    </row>
    <row r="16" spans="1:22" s="76" customFormat="1" ht="18.75">
      <c r="A16" s="73" t="s">
        <v>290</v>
      </c>
      <c r="B16" s="72" t="s">
        <v>291</v>
      </c>
      <c r="C16" s="72" t="s">
        <v>6</v>
      </c>
      <c r="D16" s="72" t="s">
        <v>5</v>
      </c>
      <c r="E16" s="74"/>
      <c r="F16" s="85">
        <f>F19+F25+F44+F56+F65+F70+F78+F86+F92+F95+F113+F120+F127+F133+F137+F152+F155+F175+F244+F256+F261+F293+F299+F326+F357+F370+F388+F396+F400+F405+F410+F240+F307+F159</f>
        <v>309892.55</v>
      </c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</row>
    <row r="17" spans="1:22" s="76" customFormat="1" ht="18.75">
      <c r="A17" s="73" t="s">
        <v>76</v>
      </c>
      <c r="B17" s="72" t="s">
        <v>291</v>
      </c>
      <c r="C17" s="72" t="s">
        <v>6</v>
      </c>
      <c r="D17" s="72" t="s">
        <v>5</v>
      </c>
      <c r="E17" s="74"/>
      <c r="F17" s="85">
        <f>F106+F145+F182+F188+F330+F381+F356</f>
        <v>179458.49000000002</v>
      </c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</row>
    <row r="18" spans="1:22" ht="18.75" customHeight="1" outlineLevel="2">
      <c r="A18" s="16" t="s">
        <v>128</v>
      </c>
      <c r="B18" s="17" t="s">
        <v>127</v>
      </c>
      <c r="C18" s="17" t="s">
        <v>6</v>
      </c>
      <c r="D18" s="17" t="s">
        <v>5</v>
      </c>
      <c r="E18" s="17"/>
      <c r="F18" s="18">
        <f>F19+F25+F44+F56+F65+F69</f>
        <v>55907.909999999996</v>
      </c>
      <c r="G18" s="18" t="e">
        <f>G19+G25+G44+#REF!+G56+#REF!+G65+G69+#REF!</f>
        <v>#REF!</v>
      </c>
      <c r="H18" s="18" t="e">
        <f>H19+H25+H44+#REF!+H56+#REF!+H65+H69+#REF!</f>
        <v>#REF!</v>
      </c>
      <c r="I18" s="18" t="e">
        <f>I19+I25+I44+#REF!+I56+#REF!+I65+I69+#REF!</f>
        <v>#REF!</v>
      </c>
      <c r="J18" s="18" t="e">
        <f>J19+J25+J44+#REF!+J56+#REF!+J65+J69+#REF!</f>
        <v>#REF!</v>
      </c>
      <c r="K18" s="18" t="e">
        <f>K19+K25+K44+#REF!+K56+#REF!+K65+K69+#REF!</f>
        <v>#REF!</v>
      </c>
      <c r="L18" s="18" t="e">
        <f>L19+L25+L44+#REF!+L56+#REF!+L65+L69+#REF!</f>
        <v>#REF!</v>
      </c>
      <c r="M18" s="18" t="e">
        <f>M19+M25+M44+#REF!+M56+#REF!+M65+M69+#REF!</f>
        <v>#REF!</v>
      </c>
      <c r="N18" s="18" t="e">
        <f>N19+N25+N44+#REF!+N56+#REF!+N65+N69+#REF!</f>
        <v>#REF!</v>
      </c>
      <c r="O18" s="18" t="e">
        <f>O19+O25+O44+#REF!+O56+#REF!+O65+O69+#REF!</f>
        <v>#REF!</v>
      </c>
      <c r="P18" s="18" t="e">
        <f>P19+P25+P44+#REF!+P56+#REF!+P65+P69+#REF!</f>
        <v>#REF!</v>
      </c>
      <c r="Q18" s="18" t="e">
        <f>Q19+Q25+Q44+#REF!+Q56+#REF!+Q65+Q69+#REF!</f>
        <v>#REF!</v>
      </c>
      <c r="R18" s="18" t="e">
        <f>R19+R25+R44+#REF!+R56+#REF!+R65+R69+#REF!</f>
        <v>#REF!</v>
      </c>
      <c r="S18" s="18" t="e">
        <f>S19+S25+S44+#REF!+S56+#REF!+S65+S69+#REF!</f>
        <v>#REF!</v>
      </c>
      <c r="T18" s="18" t="e">
        <f>T19+T25+T44+#REF!+T56+#REF!+T65+T69+#REF!</f>
        <v>#REF!</v>
      </c>
      <c r="U18" s="18" t="e">
        <f>U19+U25+U44+#REF!+U56+#REF!+U65+U69+#REF!</f>
        <v>#REF!</v>
      </c>
      <c r="V18" s="18" t="e">
        <f>V19+V25+V44+#REF!+V56+#REF!+V65+V69+#REF!</f>
        <v>#REF!</v>
      </c>
    </row>
    <row r="19" spans="1:22" s="35" customFormat="1" ht="33" customHeight="1" outlineLevel="3">
      <c r="A19" s="31" t="s">
        <v>54</v>
      </c>
      <c r="B19" s="33" t="s">
        <v>7</v>
      </c>
      <c r="C19" s="33" t="s">
        <v>6</v>
      </c>
      <c r="D19" s="33" t="s">
        <v>5</v>
      </c>
      <c r="E19" s="33"/>
      <c r="F19" s="34">
        <f>F20</f>
        <v>1728.3</v>
      </c>
      <c r="G19" s="34">
        <f aca="true" t="shared" si="0" ref="G19:V20">G20</f>
        <v>1204.8</v>
      </c>
      <c r="H19" s="34">
        <f t="shared" si="0"/>
        <v>1204.8</v>
      </c>
      <c r="I19" s="34">
        <f t="shared" si="0"/>
        <v>1204.8</v>
      </c>
      <c r="J19" s="34">
        <f t="shared" si="0"/>
        <v>1204.8</v>
      </c>
      <c r="K19" s="34">
        <f t="shared" si="0"/>
        <v>1204.8</v>
      </c>
      <c r="L19" s="34">
        <f t="shared" si="0"/>
        <v>1204.8</v>
      </c>
      <c r="M19" s="34">
        <f t="shared" si="0"/>
        <v>1204.8</v>
      </c>
      <c r="N19" s="34">
        <f t="shared" si="0"/>
        <v>1204.8</v>
      </c>
      <c r="O19" s="34">
        <f t="shared" si="0"/>
        <v>1204.8</v>
      </c>
      <c r="P19" s="34">
        <f t="shared" si="0"/>
        <v>1204.8</v>
      </c>
      <c r="Q19" s="34">
        <f t="shared" si="0"/>
        <v>1204.8</v>
      </c>
      <c r="R19" s="34">
        <f t="shared" si="0"/>
        <v>1204.8</v>
      </c>
      <c r="S19" s="34">
        <f t="shared" si="0"/>
        <v>1204.8</v>
      </c>
      <c r="T19" s="34">
        <f t="shared" si="0"/>
        <v>1204.8</v>
      </c>
      <c r="U19" s="34">
        <f t="shared" si="0"/>
        <v>1204.8</v>
      </c>
      <c r="V19" s="34">
        <f t="shared" si="0"/>
        <v>1204.8</v>
      </c>
    </row>
    <row r="20" spans="1:22" ht="48.75" customHeight="1" outlineLevel="3">
      <c r="A20" s="14" t="s">
        <v>95</v>
      </c>
      <c r="B20" s="12" t="s">
        <v>7</v>
      </c>
      <c r="C20" s="12" t="s">
        <v>96</v>
      </c>
      <c r="D20" s="12" t="s">
        <v>5</v>
      </c>
      <c r="E20" s="12"/>
      <c r="F20" s="13">
        <f>F21</f>
        <v>1728.3</v>
      </c>
      <c r="G20" s="13">
        <f t="shared" si="0"/>
        <v>1204.8</v>
      </c>
      <c r="H20" s="13">
        <f t="shared" si="0"/>
        <v>1204.8</v>
      </c>
      <c r="I20" s="13">
        <f t="shared" si="0"/>
        <v>1204.8</v>
      </c>
      <c r="J20" s="13">
        <f t="shared" si="0"/>
        <v>1204.8</v>
      </c>
      <c r="K20" s="13">
        <f t="shared" si="0"/>
        <v>1204.8</v>
      </c>
      <c r="L20" s="13">
        <f t="shared" si="0"/>
        <v>1204.8</v>
      </c>
      <c r="M20" s="13">
        <f t="shared" si="0"/>
        <v>1204.8</v>
      </c>
      <c r="N20" s="13">
        <f t="shared" si="0"/>
        <v>1204.8</v>
      </c>
      <c r="O20" s="13">
        <f t="shared" si="0"/>
        <v>1204.8</v>
      </c>
      <c r="P20" s="13">
        <f t="shared" si="0"/>
        <v>1204.8</v>
      </c>
      <c r="Q20" s="13">
        <f t="shared" si="0"/>
        <v>1204.8</v>
      </c>
      <c r="R20" s="13">
        <f t="shared" si="0"/>
        <v>1204.8</v>
      </c>
      <c r="S20" s="13">
        <f t="shared" si="0"/>
        <v>1204.8</v>
      </c>
      <c r="T20" s="13">
        <f t="shared" si="0"/>
        <v>1204.8</v>
      </c>
      <c r="U20" s="13">
        <f t="shared" si="0"/>
        <v>1204.8</v>
      </c>
      <c r="V20" s="13">
        <f t="shared" si="0"/>
        <v>1204.8</v>
      </c>
    </row>
    <row r="21" spans="1:22" ht="15.75" outlineLevel="4">
      <c r="A21" s="61" t="s">
        <v>55</v>
      </c>
      <c r="B21" s="19" t="s">
        <v>7</v>
      </c>
      <c r="C21" s="19" t="s">
        <v>8</v>
      </c>
      <c r="D21" s="19" t="s">
        <v>5</v>
      </c>
      <c r="E21" s="19"/>
      <c r="F21" s="20">
        <f>F22</f>
        <v>1728.3</v>
      </c>
      <c r="G21" s="7">
        <f aca="true" t="shared" si="1" ref="G21:V21">G23</f>
        <v>1204.8</v>
      </c>
      <c r="H21" s="7">
        <f t="shared" si="1"/>
        <v>1204.8</v>
      </c>
      <c r="I21" s="7">
        <f t="shared" si="1"/>
        <v>1204.8</v>
      </c>
      <c r="J21" s="7">
        <f t="shared" si="1"/>
        <v>1204.8</v>
      </c>
      <c r="K21" s="7">
        <f t="shared" si="1"/>
        <v>1204.8</v>
      </c>
      <c r="L21" s="7">
        <f t="shared" si="1"/>
        <v>1204.8</v>
      </c>
      <c r="M21" s="7">
        <f t="shared" si="1"/>
        <v>1204.8</v>
      </c>
      <c r="N21" s="7">
        <f t="shared" si="1"/>
        <v>1204.8</v>
      </c>
      <c r="O21" s="7">
        <f t="shared" si="1"/>
        <v>1204.8</v>
      </c>
      <c r="P21" s="7">
        <f t="shared" si="1"/>
        <v>1204.8</v>
      </c>
      <c r="Q21" s="7">
        <f t="shared" si="1"/>
        <v>1204.8</v>
      </c>
      <c r="R21" s="7">
        <f t="shared" si="1"/>
        <v>1204.8</v>
      </c>
      <c r="S21" s="7">
        <f t="shared" si="1"/>
        <v>1204.8</v>
      </c>
      <c r="T21" s="7">
        <f t="shared" si="1"/>
        <v>1204.8</v>
      </c>
      <c r="U21" s="7">
        <f t="shared" si="1"/>
        <v>1204.8</v>
      </c>
      <c r="V21" s="7">
        <f t="shared" si="1"/>
        <v>1204.8</v>
      </c>
    </row>
    <row r="22" spans="1:22" ht="31.5" outlineLevel="4">
      <c r="A22" s="5" t="s">
        <v>204</v>
      </c>
      <c r="B22" s="6" t="s">
        <v>7</v>
      </c>
      <c r="C22" s="6" t="s">
        <v>8</v>
      </c>
      <c r="D22" s="6" t="s">
        <v>203</v>
      </c>
      <c r="E22" s="6"/>
      <c r="F22" s="7">
        <f>F23+F24</f>
        <v>1728.3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17.25" customHeight="1" outlineLevel="5">
      <c r="A23" s="58" t="s">
        <v>200</v>
      </c>
      <c r="B23" s="59" t="s">
        <v>7</v>
      </c>
      <c r="C23" s="59" t="s">
        <v>8</v>
      </c>
      <c r="D23" s="59" t="s">
        <v>199</v>
      </c>
      <c r="E23" s="59"/>
      <c r="F23" s="60">
        <v>1725.5</v>
      </c>
      <c r="G23" s="7">
        <v>1204.8</v>
      </c>
      <c r="H23" s="7">
        <v>1204.8</v>
      </c>
      <c r="I23" s="7">
        <v>1204.8</v>
      </c>
      <c r="J23" s="7">
        <v>1204.8</v>
      </c>
      <c r="K23" s="7">
        <v>1204.8</v>
      </c>
      <c r="L23" s="7">
        <v>1204.8</v>
      </c>
      <c r="M23" s="7">
        <v>1204.8</v>
      </c>
      <c r="N23" s="7">
        <v>1204.8</v>
      </c>
      <c r="O23" s="7">
        <v>1204.8</v>
      </c>
      <c r="P23" s="7">
        <v>1204.8</v>
      </c>
      <c r="Q23" s="7">
        <v>1204.8</v>
      </c>
      <c r="R23" s="7">
        <v>1204.8</v>
      </c>
      <c r="S23" s="7">
        <v>1204.8</v>
      </c>
      <c r="T23" s="7">
        <v>1204.8</v>
      </c>
      <c r="U23" s="7">
        <v>1204.8</v>
      </c>
      <c r="V23" s="7">
        <v>1204.8</v>
      </c>
    </row>
    <row r="24" spans="1:22" ht="34.5" customHeight="1" outlineLevel="5">
      <c r="A24" s="58" t="s">
        <v>201</v>
      </c>
      <c r="B24" s="59" t="s">
        <v>7</v>
      </c>
      <c r="C24" s="59" t="s">
        <v>8</v>
      </c>
      <c r="D24" s="59" t="s">
        <v>202</v>
      </c>
      <c r="E24" s="59"/>
      <c r="F24" s="60">
        <v>2.8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5" spans="1:22" ht="47.25" customHeight="1" outlineLevel="6">
      <c r="A25" s="8" t="s">
        <v>56</v>
      </c>
      <c r="B25" s="9" t="s">
        <v>36</v>
      </c>
      <c r="C25" s="9" t="s">
        <v>6</v>
      </c>
      <c r="D25" s="9" t="s">
        <v>5</v>
      </c>
      <c r="E25" s="9"/>
      <c r="F25" s="10">
        <f>F26</f>
        <v>3954</v>
      </c>
      <c r="G25" s="10">
        <f aca="true" t="shared" si="2" ref="G25:V25">G26</f>
        <v>3842.2</v>
      </c>
      <c r="H25" s="10">
        <f t="shared" si="2"/>
        <v>3842.2</v>
      </c>
      <c r="I25" s="10">
        <f t="shared" si="2"/>
        <v>3842.2</v>
      </c>
      <c r="J25" s="10">
        <f t="shared" si="2"/>
        <v>3842.2</v>
      </c>
      <c r="K25" s="10">
        <f t="shared" si="2"/>
        <v>3842.2</v>
      </c>
      <c r="L25" s="10">
        <f t="shared" si="2"/>
        <v>3842.2</v>
      </c>
      <c r="M25" s="10">
        <f t="shared" si="2"/>
        <v>3842.2</v>
      </c>
      <c r="N25" s="10">
        <f t="shared" si="2"/>
        <v>3842.2</v>
      </c>
      <c r="O25" s="10">
        <f t="shared" si="2"/>
        <v>3842.2</v>
      </c>
      <c r="P25" s="10">
        <f t="shared" si="2"/>
        <v>3842.2</v>
      </c>
      <c r="Q25" s="10">
        <f t="shared" si="2"/>
        <v>3842.2</v>
      </c>
      <c r="R25" s="10">
        <f t="shared" si="2"/>
        <v>3842.2</v>
      </c>
      <c r="S25" s="10">
        <f t="shared" si="2"/>
        <v>3842.2</v>
      </c>
      <c r="T25" s="10">
        <f t="shared" si="2"/>
        <v>3842.2</v>
      </c>
      <c r="U25" s="10">
        <f t="shared" si="2"/>
        <v>3842.2</v>
      </c>
      <c r="V25" s="10">
        <f t="shared" si="2"/>
        <v>3842.2</v>
      </c>
    </row>
    <row r="26" spans="1:22" s="32" customFormat="1" ht="49.5" customHeight="1" outlineLevel="6">
      <c r="A26" s="36" t="s">
        <v>95</v>
      </c>
      <c r="B26" s="12" t="s">
        <v>36</v>
      </c>
      <c r="C26" s="12" t="s">
        <v>96</v>
      </c>
      <c r="D26" s="12" t="s">
        <v>5</v>
      </c>
      <c r="E26" s="12"/>
      <c r="F26" s="13">
        <f>F27+F37+F41</f>
        <v>3954</v>
      </c>
      <c r="G26" s="13">
        <f aca="true" t="shared" si="3" ref="G26:V26">G27+G37+G41</f>
        <v>3842.2</v>
      </c>
      <c r="H26" s="13">
        <f t="shared" si="3"/>
        <v>3842.2</v>
      </c>
      <c r="I26" s="13">
        <f t="shared" si="3"/>
        <v>3842.2</v>
      </c>
      <c r="J26" s="13">
        <f t="shared" si="3"/>
        <v>3842.2</v>
      </c>
      <c r="K26" s="13">
        <f t="shared" si="3"/>
        <v>3842.2</v>
      </c>
      <c r="L26" s="13">
        <f t="shared" si="3"/>
        <v>3842.2</v>
      </c>
      <c r="M26" s="13">
        <f t="shared" si="3"/>
        <v>3842.2</v>
      </c>
      <c r="N26" s="13">
        <f t="shared" si="3"/>
        <v>3842.2</v>
      </c>
      <c r="O26" s="13">
        <f t="shared" si="3"/>
        <v>3842.2</v>
      </c>
      <c r="P26" s="13">
        <f t="shared" si="3"/>
        <v>3842.2</v>
      </c>
      <c r="Q26" s="13">
        <f t="shared" si="3"/>
        <v>3842.2</v>
      </c>
      <c r="R26" s="13">
        <f t="shared" si="3"/>
        <v>3842.2</v>
      </c>
      <c r="S26" s="13">
        <f t="shared" si="3"/>
        <v>3842.2</v>
      </c>
      <c r="T26" s="13">
        <f t="shared" si="3"/>
        <v>3842.2</v>
      </c>
      <c r="U26" s="13">
        <f t="shared" si="3"/>
        <v>3842.2</v>
      </c>
      <c r="V26" s="13">
        <f t="shared" si="3"/>
        <v>3842.2</v>
      </c>
    </row>
    <row r="27" spans="1:22" s="32" customFormat="1" ht="15.75" outlineLevel="6">
      <c r="A27" s="62" t="s">
        <v>57</v>
      </c>
      <c r="B27" s="19" t="s">
        <v>36</v>
      </c>
      <c r="C27" s="19" t="s">
        <v>10</v>
      </c>
      <c r="D27" s="19" t="s">
        <v>5</v>
      </c>
      <c r="E27" s="19"/>
      <c r="F27" s="20">
        <f>F28+F31+F34</f>
        <v>2557.9</v>
      </c>
      <c r="G27" s="7">
        <f aca="true" t="shared" si="4" ref="G27:V27">G30</f>
        <v>2414.5</v>
      </c>
      <c r="H27" s="7">
        <f t="shared" si="4"/>
        <v>2414.5</v>
      </c>
      <c r="I27" s="7">
        <f t="shared" si="4"/>
        <v>2414.5</v>
      </c>
      <c r="J27" s="7">
        <f t="shared" si="4"/>
        <v>2414.5</v>
      </c>
      <c r="K27" s="7">
        <f t="shared" si="4"/>
        <v>2414.5</v>
      </c>
      <c r="L27" s="7">
        <f t="shared" si="4"/>
        <v>2414.5</v>
      </c>
      <c r="M27" s="7">
        <f t="shared" si="4"/>
        <v>2414.5</v>
      </c>
      <c r="N27" s="7">
        <f t="shared" si="4"/>
        <v>2414.5</v>
      </c>
      <c r="O27" s="7">
        <f t="shared" si="4"/>
        <v>2414.5</v>
      </c>
      <c r="P27" s="7">
        <f t="shared" si="4"/>
        <v>2414.5</v>
      </c>
      <c r="Q27" s="7">
        <f t="shared" si="4"/>
        <v>2414.5</v>
      </c>
      <c r="R27" s="7">
        <f t="shared" si="4"/>
        <v>2414.5</v>
      </c>
      <c r="S27" s="7">
        <f t="shared" si="4"/>
        <v>2414.5</v>
      </c>
      <c r="T27" s="7">
        <f t="shared" si="4"/>
        <v>2414.5</v>
      </c>
      <c r="U27" s="7">
        <f t="shared" si="4"/>
        <v>2414.5</v>
      </c>
      <c r="V27" s="7">
        <f t="shared" si="4"/>
        <v>2414.5</v>
      </c>
    </row>
    <row r="28" spans="1:22" s="32" customFormat="1" ht="31.5" outlineLevel="6">
      <c r="A28" s="5" t="s">
        <v>204</v>
      </c>
      <c r="B28" s="6" t="s">
        <v>36</v>
      </c>
      <c r="C28" s="6" t="s">
        <v>10</v>
      </c>
      <c r="D28" s="6" t="s">
        <v>203</v>
      </c>
      <c r="E28" s="6"/>
      <c r="F28" s="7">
        <f>F29+F30</f>
        <v>1917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32" customFormat="1" ht="15.75" outlineLevel="6">
      <c r="A29" s="58" t="s">
        <v>200</v>
      </c>
      <c r="B29" s="59" t="s">
        <v>36</v>
      </c>
      <c r="C29" s="59" t="s">
        <v>10</v>
      </c>
      <c r="D29" s="59" t="s">
        <v>199</v>
      </c>
      <c r="E29" s="59"/>
      <c r="F29" s="60">
        <v>1909.4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</row>
    <row r="30" spans="1:22" s="32" customFormat="1" ht="31.5" outlineLevel="6">
      <c r="A30" s="58" t="s">
        <v>201</v>
      </c>
      <c r="B30" s="59" t="s">
        <v>36</v>
      </c>
      <c r="C30" s="59" t="s">
        <v>10</v>
      </c>
      <c r="D30" s="59" t="s">
        <v>202</v>
      </c>
      <c r="E30" s="59"/>
      <c r="F30" s="60">
        <v>7.6</v>
      </c>
      <c r="G30" s="7">
        <v>2414.5</v>
      </c>
      <c r="H30" s="7">
        <v>2414.5</v>
      </c>
      <c r="I30" s="7">
        <v>2414.5</v>
      </c>
      <c r="J30" s="7">
        <v>2414.5</v>
      </c>
      <c r="K30" s="7">
        <v>2414.5</v>
      </c>
      <c r="L30" s="7">
        <v>2414.5</v>
      </c>
      <c r="M30" s="7">
        <v>2414.5</v>
      </c>
      <c r="N30" s="7">
        <v>2414.5</v>
      </c>
      <c r="O30" s="7">
        <v>2414.5</v>
      </c>
      <c r="P30" s="7">
        <v>2414.5</v>
      </c>
      <c r="Q30" s="7">
        <v>2414.5</v>
      </c>
      <c r="R30" s="7">
        <v>2414.5</v>
      </c>
      <c r="S30" s="7">
        <v>2414.5</v>
      </c>
      <c r="T30" s="7">
        <v>2414.5</v>
      </c>
      <c r="U30" s="7">
        <v>2414.5</v>
      </c>
      <c r="V30" s="7">
        <v>2414.5</v>
      </c>
    </row>
    <row r="31" spans="1:22" s="32" customFormat="1" ht="20.25" customHeight="1" outlineLevel="6">
      <c r="A31" s="5" t="s">
        <v>205</v>
      </c>
      <c r="B31" s="6" t="s">
        <v>36</v>
      </c>
      <c r="C31" s="6" t="s">
        <v>10</v>
      </c>
      <c r="D31" s="6" t="s">
        <v>206</v>
      </c>
      <c r="E31" s="6"/>
      <c r="F31" s="7">
        <f>F32+F33</f>
        <v>608.9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32" customFormat="1" ht="31.5" outlineLevel="6">
      <c r="A32" s="58" t="s">
        <v>207</v>
      </c>
      <c r="B32" s="59" t="s">
        <v>36</v>
      </c>
      <c r="C32" s="59" t="s">
        <v>10</v>
      </c>
      <c r="D32" s="59" t="s">
        <v>208</v>
      </c>
      <c r="E32" s="59"/>
      <c r="F32" s="60">
        <v>237.33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32" customFormat="1" ht="31.5" outlineLevel="6">
      <c r="A33" s="58" t="s">
        <v>209</v>
      </c>
      <c r="B33" s="59" t="s">
        <v>36</v>
      </c>
      <c r="C33" s="59" t="s">
        <v>10</v>
      </c>
      <c r="D33" s="59" t="s">
        <v>210</v>
      </c>
      <c r="E33" s="59"/>
      <c r="F33" s="60">
        <v>371.57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32" customFormat="1" ht="15.75" outlineLevel="6">
      <c r="A34" s="5" t="s">
        <v>211</v>
      </c>
      <c r="B34" s="6" t="s">
        <v>36</v>
      </c>
      <c r="C34" s="6" t="s">
        <v>10</v>
      </c>
      <c r="D34" s="6" t="s">
        <v>212</v>
      </c>
      <c r="E34" s="6"/>
      <c r="F34" s="7">
        <f>F35+F36</f>
        <v>32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32" customFormat="1" ht="21.75" customHeight="1" outlineLevel="6">
      <c r="A35" s="58" t="s">
        <v>213</v>
      </c>
      <c r="B35" s="59" t="s">
        <v>36</v>
      </c>
      <c r="C35" s="59" t="s">
        <v>10</v>
      </c>
      <c r="D35" s="59" t="s">
        <v>215</v>
      </c>
      <c r="E35" s="59"/>
      <c r="F35" s="60">
        <v>16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32" customFormat="1" ht="15.75" outlineLevel="6">
      <c r="A36" s="58" t="s">
        <v>214</v>
      </c>
      <c r="B36" s="59" t="s">
        <v>36</v>
      </c>
      <c r="C36" s="59" t="s">
        <v>10</v>
      </c>
      <c r="D36" s="59" t="s">
        <v>216</v>
      </c>
      <c r="E36" s="59"/>
      <c r="F36" s="60">
        <v>16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61" t="s">
        <v>58</v>
      </c>
      <c r="B37" s="19" t="s">
        <v>36</v>
      </c>
      <c r="C37" s="19" t="s">
        <v>37</v>
      </c>
      <c r="D37" s="19" t="s">
        <v>5</v>
      </c>
      <c r="E37" s="19"/>
      <c r="F37" s="20">
        <f>F38</f>
        <v>1204.1</v>
      </c>
      <c r="G37" s="7">
        <f aca="true" t="shared" si="5" ref="G37:V37">G38</f>
        <v>1331.7</v>
      </c>
      <c r="H37" s="7">
        <f t="shared" si="5"/>
        <v>1331.7</v>
      </c>
      <c r="I37" s="7">
        <f t="shared" si="5"/>
        <v>1331.7</v>
      </c>
      <c r="J37" s="7">
        <f t="shared" si="5"/>
        <v>1331.7</v>
      </c>
      <c r="K37" s="7">
        <f t="shared" si="5"/>
        <v>1331.7</v>
      </c>
      <c r="L37" s="7">
        <f t="shared" si="5"/>
        <v>1331.7</v>
      </c>
      <c r="M37" s="7">
        <f t="shared" si="5"/>
        <v>1331.7</v>
      </c>
      <c r="N37" s="7">
        <f t="shared" si="5"/>
        <v>1331.7</v>
      </c>
      <c r="O37" s="7">
        <f t="shared" si="5"/>
        <v>1331.7</v>
      </c>
      <c r="P37" s="7">
        <f t="shared" si="5"/>
        <v>1331.7</v>
      </c>
      <c r="Q37" s="7">
        <f t="shared" si="5"/>
        <v>1331.7</v>
      </c>
      <c r="R37" s="7">
        <f t="shared" si="5"/>
        <v>1331.7</v>
      </c>
      <c r="S37" s="7">
        <f t="shared" si="5"/>
        <v>1331.7</v>
      </c>
      <c r="T37" s="7">
        <f t="shared" si="5"/>
        <v>1331.7</v>
      </c>
      <c r="U37" s="7">
        <f t="shared" si="5"/>
        <v>1331.7</v>
      </c>
      <c r="V37" s="7">
        <f t="shared" si="5"/>
        <v>1331.7</v>
      </c>
    </row>
    <row r="38" spans="1:22" s="30" customFormat="1" ht="31.5" outlineLevel="6">
      <c r="A38" s="5" t="s">
        <v>204</v>
      </c>
      <c r="B38" s="6" t="s">
        <v>36</v>
      </c>
      <c r="C38" s="6" t="s">
        <v>37</v>
      </c>
      <c r="D38" s="6" t="s">
        <v>203</v>
      </c>
      <c r="E38" s="6"/>
      <c r="F38" s="7">
        <f>F39+F40</f>
        <v>1204.1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30" customFormat="1" ht="15.75" outlineLevel="6">
      <c r="A39" s="58" t="s">
        <v>200</v>
      </c>
      <c r="B39" s="59" t="s">
        <v>36</v>
      </c>
      <c r="C39" s="59" t="s">
        <v>37</v>
      </c>
      <c r="D39" s="59" t="s">
        <v>199</v>
      </c>
      <c r="E39" s="59"/>
      <c r="F39" s="60">
        <v>1200.1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30" customFormat="1" ht="31.5" outlineLevel="6">
      <c r="A40" s="58" t="s">
        <v>201</v>
      </c>
      <c r="B40" s="59" t="s">
        <v>36</v>
      </c>
      <c r="C40" s="59" t="s">
        <v>37</v>
      </c>
      <c r="D40" s="59" t="s">
        <v>202</v>
      </c>
      <c r="E40" s="59"/>
      <c r="F40" s="60">
        <v>4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30" customFormat="1" ht="31.5" customHeight="1" outlineLevel="6">
      <c r="A41" s="61" t="s">
        <v>60</v>
      </c>
      <c r="B41" s="19" t="s">
        <v>36</v>
      </c>
      <c r="C41" s="19" t="s">
        <v>38</v>
      </c>
      <c r="D41" s="19" t="s">
        <v>5</v>
      </c>
      <c r="E41" s="19"/>
      <c r="F41" s="20">
        <f>F42</f>
        <v>192</v>
      </c>
      <c r="G41" s="7">
        <f aca="true" t="shared" si="6" ref="G41:V41">G42</f>
        <v>96</v>
      </c>
      <c r="H41" s="7">
        <f t="shared" si="6"/>
        <v>96</v>
      </c>
      <c r="I41" s="7">
        <f t="shared" si="6"/>
        <v>96</v>
      </c>
      <c r="J41" s="7">
        <f t="shared" si="6"/>
        <v>96</v>
      </c>
      <c r="K41" s="7">
        <f t="shared" si="6"/>
        <v>96</v>
      </c>
      <c r="L41" s="7">
        <f t="shared" si="6"/>
        <v>96</v>
      </c>
      <c r="M41" s="7">
        <f t="shared" si="6"/>
        <v>96</v>
      </c>
      <c r="N41" s="7">
        <f t="shared" si="6"/>
        <v>96</v>
      </c>
      <c r="O41" s="7">
        <f t="shared" si="6"/>
        <v>96</v>
      </c>
      <c r="P41" s="7">
        <f t="shared" si="6"/>
        <v>96</v>
      </c>
      <c r="Q41" s="7">
        <f t="shared" si="6"/>
        <v>96</v>
      </c>
      <c r="R41" s="7">
        <f t="shared" si="6"/>
        <v>96</v>
      </c>
      <c r="S41" s="7">
        <f t="shared" si="6"/>
        <v>96</v>
      </c>
      <c r="T41" s="7">
        <f t="shared" si="6"/>
        <v>96</v>
      </c>
      <c r="U41" s="7">
        <f t="shared" si="6"/>
        <v>96</v>
      </c>
      <c r="V41" s="7">
        <f t="shared" si="6"/>
        <v>96</v>
      </c>
    </row>
    <row r="42" spans="1:22" s="30" customFormat="1" ht="31.5" outlineLevel="6">
      <c r="A42" s="5" t="s">
        <v>217</v>
      </c>
      <c r="B42" s="6" t="s">
        <v>36</v>
      </c>
      <c r="C42" s="6" t="s">
        <v>38</v>
      </c>
      <c r="D42" s="6" t="s">
        <v>220</v>
      </c>
      <c r="E42" s="6"/>
      <c r="F42" s="7">
        <f>F43</f>
        <v>192</v>
      </c>
      <c r="G42" s="7">
        <v>96</v>
      </c>
      <c r="H42" s="7">
        <v>96</v>
      </c>
      <c r="I42" s="7">
        <v>96</v>
      </c>
      <c r="J42" s="7">
        <v>96</v>
      </c>
      <c r="K42" s="7">
        <v>96</v>
      </c>
      <c r="L42" s="7">
        <v>96</v>
      </c>
      <c r="M42" s="7">
        <v>96</v>
      </c>
      <c r="N42" s="7">
        <v>96</v>
      </c>
      <c r="O42" s="7">
        <v>96</v>
      </c>
      <c r="P42" s="7">
        <v>96</v>
      </c>
      <c r="Q42" s="7">
        <v>96</v>
      </c>
      <c r="R42" s="7">
        <v>96</v>
      </c>
      <c r="S42" s="7">
        <v>96</v>
      </c>
      <c r="T42" s="7">
        <v>96</v>
      </c>
      <c r="U42" s="7">
        <v>96</v>
      </c>
      <c r="V42" s="7">
        <v>96</v>
      </c>
    </row>
    <row r="43" spans="1:22" s="30" customFormat="1" ht="31.5" outlineLevel="6">
      <c r="A43" s="58" t="s">
        <v>218</v>
      </c>
      <c r="B43" s="59" t="s">
        <v>36</v>
      </c>
      <c r="C43" s="59" t="s">
        <v>38</v>
      </c>
      <c r="D43" s="59" t="s">
        <v>219</v>
      </c>
      <c r="E43" s="59"/>
      <c r="F43" s="60">
        <v>192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30" customFormat="1" ht="49.5" customHeight="1" outlineLevel="3">
      <c r="A44" s="8" t="s">
        <v>59</v>
      </c>
      <c r="B44" s="9" t="s">
        <v>9</v>
      </c>
      <c r="C44" s="9" t="s">
        <v>6</v>
      </c>
      <c r="D44" s="9" t="s">
        <v>5</v>
      </c>
      <c r="E44" s="9"/>
      <c r="F44" s="10">
        <f>F45</f>
        <v>6444.8</v>
      </c>
      <c r="G44" s="10">
        <f aca="true" t="shared" si="7" ref="G44:V46">G45</f>
        <v>8918.7</v>
      </c>
      <c r="H44" s="10">
        <f t="shared" si="7"/>
        <v>8918.7</v>
      </c>
      <c r="I44" s="10">
        <f t="shared" si="7"/>
        <v>8918.7</v>
      </c>
      <c r="J44" s="10">
        <f t="shared" si="7"/>
        <v>8918.7</v>
      </c>
      <c r="K44" s="10">
        <f t="shared" si="7"/>
        <v>8918.7</v>
      </c>
      <c r="L44" s="10">
        <f t="shared" si="7"/>
        <v>8918.7</v>
      </c>
      <c r="M44" s="10">
        <f t="shared" si="7"/>
        <v>8918.7</v>
      </c>
      <c r="N44" s="10">
        <f t="shared" si="7"/>
        <v>8918.7</v>
      </c>
      <c r="O44" s="10">
        <f t="shared" si="7"/>
        <v>8918.7</v>
      </c>
      <c r="P44" s="10">
        <f t="shared" si="7"/>
        <v>8918.7</v>
      </c>
      <c r="Q44" s="10">
        <f t="shared" si="7"/>
        <v>8918.7</v>
      </c>
      <c r="R44" s="10">
        <f t="shared" si="7"/>
        <v>8918.7</v>
      </c>
      <c r="S44" s="10">
        <f t="shared" si="7"/>
        <v>8918.7</v>
      </c>
      <c r="T44" s="10">
        <f t="shared" si="7"/>
        <v>8918.7</v>
      </c>
      <c r="U44" s="10">
        <f t="shared" si="7"/>
        <v>8918.7</v>
      </c>
      <c r="V44" s="10">
        <f t="shared" si="7"/>
        <v>8918.7</v>
      </c>
    </row>
    <row r="45" spans="1:22" s="30" customFormat="1" ht="50.25" customHeight="1" outlineLevel="3">
      <c r="A45" s="14" t="s">
        <v>95</v>
      </c>
      <c r="B45" s="12" t="s">
        <v>9</v>
      </c>
      <c r="C45" s="12" t="s">
        <v>96</v>
      </c>
      <c r="D45" s="12" t="s">
        <v>5</v>
      </c>
      <c r="E45" s="12"/>
      <c r="F45" s="13">
        <f>F46</f>
        <v>6444.8</v>
      </c>
      <c r="G45" s="13">
        <f t="shared" si="7"/>
        <v>8918.7</v>
      </c>
      <c r="H45" s="13">
        <f t="shared" si="7"/>
        <v>8918.7</v>
      </c>
      <c r="I45" s="13">
        <f t="shared" si="7"/>
        <v>8918.7</v>
      </c>
      <c r="J45" s="13">
        <f t="shared" si="7"/>
        <v>8918.7</v>
      </c>
      <c r="K45" s="13">
        <f t="shared" si="7"/>
        <v>8918.7</v>
      </c>
      <c r="L45" s="13">
        <f t="shared" si="7"/>
        <v>8918.7</v>
      </c>
      <c r="M45" s="13">
        <f t="shared" si="7"/>
        <v>8918.7</v>
      </c>
      <c r="N45" s="13">
        <f t="shared" si="7"/>
        <v>8918.7</v>
      </c>
      <c r="O45" s="13">
        <f t="shared" si="7"/>
        <v>8918.7</v>
      </c>
      <c r="P45" s="13">
        <f t="shared" si="7"/>
        <v>8918.7</v>
      </c>
      <c r="Q45" s="13">
        <f t="shared" si="7"/>
        <v>8918.7</v>
      </c>
      <c r="R45" s="13">
        <f t="shared" si="7"/>
        <v>8918.7</v>
      </c>
      <c r="S45" s="13">
        <f t="shared" si="7"/>
        <v>8918.7</v>
      </c>
      <c r="T45" s="13">
        <f t="shared" si="7"/>
        <v>8918.7</v>
      </c>
      <c r="U45" s="13">
        <f t="shared" si="7"/>
        <v>8918.7</v>
      </c>
      <c r="V45" s="13">
        <f t="shared" si="7"/>
        <v>8918.7</v>
      </c>
    </row>
    <row r="46" spans="1:22" s="30" customFormat="1" ht="15.75" outlineLevel="4">
      <c r="A46" s="61" t="s">
        <v>57</v>
      </c>
      <c r="B46" s="19" t="s">
        <v>9</v>
      </c>
      <c r="C46" s="19" t="s">
        <v>10</v>
      </c>
      <c r="D46" s="19" t="s">
        <v>5</v>
      </c>
      <c r="E46" s="19"/>
      <c r="F46" s="20">
        <f>F47+F50+F53</f>
        <v>6444.8</v>
      </c>
      <c r="G46" s="7">
        <f t="shared" si="7"/>
        <v>8918.7</v>
      </c>
      <c r="H46" s="7">
        <f t="shared" si="7"/>
        <v>8918.7</v>
      </c>
      <c r="I46" s="7">
        <f t="shared" si="7"/>
        <v>8918.7</v>
      </c>
      <c r="J46" s="7">
        <f t="shared" si="7"/>
        <v>8918.7</v>
      </c>
      <c r="K46" s="7">
        <f t="shared" si="7"/>
        <v>8918.7</v>
      </c>
      <c r="L46" s="7">
        <f t="shared" si="7"/>
        <v>8918.7</v>
      </c>
      <c r="M46" s="7">
        <f t="shared" si="7"/>
        <v>8918.7</v>
      </c>
      <c r="N46" s="7">
        <f t="shared" si="7"/>
        <v>8918.7</v>
      </c>
      <c r="O46" s="7">
        <f t="shared" si="7"/>
        <v>8918.7</v>
      </c>
      <c r="P46" s="7">
        <f t="shared" si="7"/>
        <v>8918.7</v>
      </c>
      <c r="Q46" s="7">
        <f t="shared" si="7"/>
        <v>8918.7</v>
      </c>
      <c r="R46" s="7">
        <f t="shared" si="7"/>
        <v>8918.7</v>
      </c>
      <c r="S46" s="7">
        <f t="shared" si="7"/>
        <v>8918.7</v>
      </c>
      <c r="T46" s="7">
        <f t="shared" si="7"/>
        <v>8918.7</v>
      </c>
      <c r="U46" s="7">
        <f t="shared" si="7"/>
        <v>8918.7</v>
      </c>
      <c r="V46" s="7">
        <f t="shared" si="7"/>
        <v>8918.7</v>
      </c>
    </row>
    <row r="47" spans="1:22" s="30" customFormat="1" ht="31.5" outlineLevel="5">
      <c r="A47" s="5" t="s">
        <v>204</v>
      </c>
      <c r="B47" s="6" t="s">
        <v>9</v>
      </c>
      <c r="C47" s="6" t="s">
        <v>10</v>
      </c>
      <c r="D47" s="6" t="s">
        <v>203</v>
      </c>
      <c r="E47" s="6"/>
      <c r="F47" s="7">
        <f>F48+F49</f>
        <v>5861.5</v>
      </c>
      <c r="G47" s="7">
        <v>8918.7</v>
      </c>
      <c r="H47" s="7">
        <v>8918.7</v>
      </c>
      <c r="I47" s="7">
        <v>8918.7</v>
      </c>
      <c r="J47" s="7">
        <v>8918.7</v>
      </c>
      <c r="K47" s="7">
        <v>8918.7</v>
      </c>
      <c r="L47" s="7">
        <v>8918.7</v>
      </c>
      <c r="M47" s="7">
        <v>8918.7</v>
      </c>
      <c r="N47" s="7">
        <v>8918.7</v>
      </c>
      <c r="O47" s="7">
        <v>8918.7</v>
      </c>
      <c r="P47" s="7">
        <v>8918.7</v>
      </c>
      <c r="Q47" s="7">
        <v>8918.7</v>
      </c>
      <c r="R47" s="7">
        <v>8918.7</v>
      </c>
      <c r="S47" s="7">
        <v>8918.7</v>
      </c>
      <c r="T47" s="7">
        <v>8918.7</v>
      </c>
      <c r="U47" s="7">
        <v>8918.7</v>
      </c>
      <c r="V47" s="7">
        <v>8918.7</v>
      </c>
    </row>
    <row r="48" spans="1:22" s="30" customFormat="1" ht="15.75" outlineLevel="5">
      <c r="A48" s="58" t="s">
        <v>200</v>
      </c>
      <c r="B48" s="59" t="s">
        <v>9</v>
      </c>
      <c r="C48" s="59" t="s">
        <v>10</v>
      </c>
      <c r="D48" s="59" t="s">
        <v>199</v>
      </c>
      <c r="E48" s="59"/>
      <c r="F48" s="60">
        <v>5833.5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</row>
    <row r="49" spans="1:22" s="30" customFormat="1" ht="31.5" outlineLevel="5">
      <c r="A49" s="58" t="s">
        <v>201</v>
      </c>
      <c r="B49" s="59" t="s">
        <v>9</v>
      </c>
      <c r="C49" s="59" t="s">
        <v>10</v>
      </c>
      <c r="D49" s="59" t="s">
        <v>202</v>
      </c>
      <c r="E49" s="59"/>
      <c r="F49" s="60">
        <v>28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30" customFormat="1" ht="31.5" outlineLevel="5">
      <c r="A50" s="5" t="s">
        <v>205</v>
      </c>
      <c r="B50" s="6" t="s">
        <v>9</v>
      </c>
      <c r="C50" s="6" t="s">
        <v>10</v>
      </c>
      <c r="D50" s="6" t="s">
        <v>206</v>
      </c>
      <c r="E50" s="6"/>
      <c r="F50" s="7">
        <f>F51+F52</f>
        <v>518.3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30" customFormat="1" ht="31.5" outlineLevel="5">
      <c r="A51" s="58" t="s">
        <v>207</v>
      </c>
      <c r="B51" s="59" t="s">
        <v>9</v>
      </c>
      <c r="C51" s="59" t="s">
        <v>10</v>
      </c>
      <c r="D51" s="59" t="s">
        <v>208</v>
      </c>
      <c r="E51" s="59"/>
      <c r="F51" s="60">
        <v>198.7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30" customFormat="1" ht="31.5" outlineLevel="5">
      <c r="A52" s="58" t="s">
        <v>209</v>
      </c>
      <c r="B52" s="59" t="s">
        <v>9</v>
      </c>
      <c r="C52" s="59" t="s">
        <v>10</v>
      </c>
      <c r="D52" s="59" t="s">
        <v>210</v>
      </c>
      <c r="E52" s="59"/>
      <c r="F52" s="60">
        <v>319.6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</row>
    <row r="53" spans="1:22" s="30" customFormat="1" ht="15.75" outlineLevel="5">
      <c r="A53" s="5" t="s">
        <v>211</v>
      </c>
      <c r="B53" s="6" t="s">
        <v>9</v>
      </c>
      <c r="C53" s="6" t="s">
        <v>10</v>
      </c>
      <c r="D53" s="6" t="s">
        <v>212</v>
      </c>
      <c r="E53" s="6"/>
      <c r="F53" s="7">
        <f>F54+F55</f>
        <v>65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</row>
    <row r="54" spans="1:22" s="30" customFormat="1" ht="31.5" outlineLevel="5">
      <c r="A54" s="58" t="s">
        <v>213</v>
      </c>
      <c r="B54" s="59" t="s">
        <v>9</v>
      </c>
      <c r="C54" s="59" t="s">
        <v>10</v>
      </c>
      <c r="D54" s="59" t="s">
        <v>215</v>
      </c>
      <c r="E54" s="59"/>
      <c r="F54" s="60">
        <v>8.5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</row>
    <row r="55" spans="1:22" s="30" customFormat="1" ht="15.75" outlineLevel="5">
      <c r="A55" s="58" t="s">
        <v>214</v>
      </c>
      <c r="B55" s="59" t="s">
        <v>9</v>
      </c>
      <c r="C55" s="59" t="s">
        <v>10</v>
      </c>
      <c r="D55" s="59" t="s">
        <v>216</v>
      </c>
      <c r="E55" s="59"/>
      <c r="F55" s="60">
        <v>56.5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</row>
    <row r="56" spans="1:22" s="30" customFormat="1" ht="50.25" customHeight="1" outlineLevel="3">
      <c r="A56" s="8" t="s">
        <v>61</v>
      </c>
      <c r="B56" s="9" t="s">
        <v>11</v>
      </c>
      <c r="C56" s="9" t="s">
        <v>6</v>
      </c>
      <c r="D56" s="9" t="s">
        <v>5</v>
      </c>
      <c r="E56" s="9"/>
      <c r="F56" s="10">
        <f>F57</f>
        <v>3588.8999999999996</v>
      </c>
      <c r="G56" s="10">
        <f aca="true" t="shared" si="8" ref="G56:V58">G57</f>
        <v>3284.2</v>
      </c>
      <c r="H56" s="10">
        <f t="shared" si="8"/>
        <v>3284.2</v>
      </c>
      <c r="I56" s="10">
        <f t="shared" si="8"/>
        <v>3284.2</v>
      </c>
      <c r="J56" s="10">
        <f t="shared" si="8"/>
        <v>3284.2</v>
      </c>
      <c r="K56" s="10">
        <f t="shared" si="8"/>
        <v>3284.2</v>
      </c>
      <c r="L56" s="10">
        <f t="shared" si="8"/>
        <v>3284.2</v>
      </c>
      <c r="M56" s="10">
        <f t="shared" si="8"/>
        <v>3284.2</v>
      </c>
      <c r="N56" s="10">
        <f t="shared" si="8"/>
        <v>3284.2</v>
      </c>
      <c r="O56" s="10">
        <f t="shared" si="8"/>
        <v>3284.2</v>
      </c>
      <c r="P56" s="10">
        <f t="shared" si="8"/>
        <v>3284.2</v>
      </c>
      <c r="Q56" s="10">
        <f t="shared" si="8"/>
        <v>3284.2</v>
      </c>
      <c r="R56" s="10">
        <f t="shared" si="8"/>
        <v>3284.2</v>
      </c>
      <c r="S56" s="10">
        <f t="shared" si="8"/>
        <v>3284.2</v>
      </c>
      <c r="T56" s="10">
        <f t="shared" si="8"/>
        <v>3284.2</v>
      </c>
      <c r="U56" s="10">
        <f t="shared" si="8"/>
        <v>3284.2</v>
      </c>
      <c r="V56" s="10">
        <f t="shared" si="8"/>
        <v>3284.2</v>
      </c>
    </row>
    <row r="57" spans="1:22" s="30" customFormat="1" ht="47.25" outlineLevel="3">
      <c r="A57" s="14" t="s">
        <v>95</v>
      </c>
      <c r="B57" s="12" t="s">
        <v>11</v>
      </c>
      <c r="C57" s="12" t="s">
        <v>96</v>
      </c>
      <c r="D57" s="12" t="s">
        <v>5</v>
      </c>
      <c r="E57" s="12"/>
      <c r="F57" s="13">
        <f>F58</f>
        <v>3588.8999999999996</v>
      </c>
      <c r="G57" s="13">
        <f t="shared" si="8"/>
        <v>3284.2</v>
      </c>
      <c r="H57" s="13">
        <f t="shared" si="8"/>
        <v>3284.2</v>
      </c>
      <c r="I57" s="13">
        <f t="shared" si="8"/>
        <v>3284.2</v>
      </c>
      <c r="J57" s="13">
        <f t="shared" si="8"/>
        <v>3284.2</v>
      </c>
      <c r="K57" s="13">
        <f t="shared" si="8"/>
        <v>3284.2</v>
      </c>
      <c r="L57" s="13">
        <f t="shared" si="8"/>
        <v>3284.2</v>
      </c>
      <c r="M57" s="13">
        <f t="shared" si="8"/>
        <v>3284.2</v>
      </c>
      <c r="N57" s="13">
        <f t="shared" si="8"/>
        <v>3284.2</v>
      </c>
      <c r="O57" s="13">
        <f t="shared" si="8"/>
        <v>3284.2</v>
      </c>
      <c r="P57" s="13">
        <f t="shared" si="8"/>
        <v>3284.2</v>
      </c>
      <c r="Q57" s="13">
        <f t="shared" si="8"/>
        <v>3284.2</v>
      </c>
      <c r="R57" s="13">
        <f t="shared" si="8"/>
        <v>3284.2</v>
      </c>
      <c r="S57" s="13">
        <f t="shared" si="8"/>
        <v>3284.2</v>
      </c>
      <c r="T57" s="13">
        <f t="shared" si="8"/>
        <v>3284.2</v>
      </c>
      <c r="U57" s="13">
        <f t="shared" si="8"/>
        <v>3284.2</v>
      </c>
      <c r="V57" s="13">
        <f t="shared" si="8"/>
        <v>3284.2</v>
      </c>
    </row>
    <row r="58" spans="1:22" s="30" customFormat="1" ht="15.75" outlineLevel="4">
      <c r="A58" s="61" t="s">
        <v>57</v>
      </c>
      <c r="B58" s="19" t="s">
        <v>11</v>
      </c>
      <c r="C58" s="19" t="s">
        <v>10</v>
      </c>
      <c r="D58" s="19" t="s">
        <v>5</v>
      </c>
      <c r="E58" s="19"/>
      <c r="F58" s="20">
        <f>F59+F62</f>
        <v>3588.8999999999996</v>
      </c>
      <c r="G58" s="7">
        <f t="shared" si="8"/>
        <v>3284.2</v>
      </c>
      <c r="H58" s="7">
        <f t="shared" si="8"/>
        <v>3284.2</v>
      </c>
      <c r="I58" s="7">
        <f t="shared" si="8"/>
        <v>3284.2</v>
      </c>
      <c r="J58" s="7">
        <f t="shared" si="8"/>
        <v>3284.2</v>
      </c>
      <c r="K58" s="7">
        <f t="shared" si="8"/>
        <v>3284.2</v>
      </c>
      <c r="L58" s="7">
        <f t="shared" si="8"/>
        <v>3284.2</v>
      </c>
      <c r="M58" s="7">
        <f t="shared" si="8"/>
        <v>3284.2</v>
      </c>
      <c r="N58" s="7">
        <f t="shared" si="8"/>
        <v>3284.2</v>
      </c>
      <c r="O58" s="7">
        <f t="shared" si="8"/>
        <v>3284.2</v>
      </c>
      <c r="P58" s="7">
        <f t="shared" si="8"/>
        <v>3284.2</v>
      </c>
      <c r="Q58" s="7">
        <f t="shared" si="8"/>
        <v>3284.2</v>
      </c>
      <c r="R58" s="7">
        <f t="shared" si="8"/>
        <v>3284.2</v>
      </c>
      <c r="S58" s="7">
        <f t="shared" si="8"/>
        <v>3284.2</v>
      </c>
      <c r="T58" s="7">
        <f t="shared" si="8"/>
        <v>3284.2</v>
      </c>
      <c r="U58" s="7">
        <f t="shared" si="8"/>
        <v>3284.2</v>
      </c>
      <c r="V58" s="7">
        <f t="shared" si="8"/>
        <v>3284.2</v>
      </c>
    </row>
    <row r="59" spans="1:22" s="30" customFormat="1" ht="31.5" outlineLevel="5">
      <c r="A59" s="5" t="s">
        <v>204</v>
      </c>
      <c r="B59" s="6" t="s">
        <v>11</v>
      </c>
      <c r="C59" s="6" t="s">
        <v>10</v>
      </c>
      <c r="D59" s="6" t="s">
        <v>203</v>
      </c>
      <c r="E59" s="6"/>
      <c r="F59" s="7">
        <f>F60+F61</f>
        <v>3434.7</v>
      </c>
      <c r="G59" s="7">
        <v>3284.2</v>
      </c>
      <c r="H59" s="7">
        <v>3284.2</v>
      </c>
      <c r="I59" s="7">
        <v>3284.2</v>
      </c>
      <c r="J59" s="7">
        <v>3284.2</v>
      </c>
      <c r="K59" s="7">
        <v>3284.2</v>
      </c>
      <c r="L59" s="7">
        <v>3284.2</v>
      </c>
      <c r="M59" s="7">
        <v>3284.2</v>
      </c>
      <c r="N59" s="7">
        <v>3284.2</v>
      </c>
      <c r="O59" s="7">
        <v>3284.2</v>
      </c>
      <c r="P59" s="7">
        <v>3284.2</v>
      </c>
      <c r="Q59" s="7">
        <v>3284.2</v>
      </c>
      <c r="R59" s="7">
        <v>3284.2</v>
      </c>
      <c r="S59" s="7">
        <v>3284.2</v>
      </c>
      <c r="T59" s="7">
        <v>3284.2</v>
      </c>
      <c r="U59" s="7">
        <v>3284.2</v>
      </c>
      <c r="V59" s="7">
        <v>3284.2</v>
      </c>
    </row>
    <row r="60" spans="1:22" s="30" customFormat="1" ht="15.75" outlineLevel="5">
      <c r="A60" s="58" t="s">
        <v>200</v>
      </c>
      <c r="B60" s="59" t="s">
        <v>11</v>
      </c>
      <c r="C60" s="59" t="s">
        <v>10</v>
      </c>
      <c r="D60" s="59" t="s">
        <v>199</v>
      </c>
      <c r="E60" s="59"/>
      <c r="F60" s="60">
        <v>3432.7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30" customFormat="1" ht="31.5" outlineLevel="5">
      <c r="A61" s="58" t="s">
        <v>201</v>
      </c>
      <c r="B61" s="59" t="s">
        <v>11</v>
      </c>
      <c r="C61" s="59" t="s">
        <v>10</v>
      </c>
      <c r="D61" s="59" t="s">
        <v>202</v>
      </c>
      <c r="E61" s="59"/>
      <c r="F61" s="60">
        <v>2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30" customFormat="1" ht="31.5" outlineLevel="5">
      <c r="A62" s="5" t="s">
        <v>205</v>
      </c>
      <c r="B62" s="6" t="s">
        <v>11</v>
      </c>
      <c r="C62" s="6" t="s">
        <v>10</v>
      </c>
      <c r="D62" s="6" t="s">
        <v>206</v>
      </c>
      <c r="E62" s="6"/>
      <c r="F62" s="7">
        <f>F63+F64</f>
        <v>154.2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30" customFormat="1" ht="31.5" outlineLevel="5">
      <c r="A63" s="58" t="s">
        <v>207</v>
      </c>
      <c r="B63" s="59" t="s">
        <v>11</v>
      </c>
      <c r="C63" s="59" t="s">
        <v>10</v>
      </c>
      <c r="D63" s="59" t="s">
        <v>208</v>
      </c>
      <c r="E63" s="59"/>
      <c r="F63" s="60">
        <v>148.2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30" customFormat="1" ht="31.5" outlineLevel="5">
      <c r="A64" s="58" t="s">
        <v>209</v>
      </c>
      <c r="B64" s="59" t="s">
        <v>11</v>
      </c>
      <c r="C64" s="59" t="s">
        <v>10</v>
      </c>
      <c r="D64" s="59" t="s">
        <v>210</v>
      </c>
      <c r="E64" s="59"/>
      <c r="F64" s="60">
        <v>6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30" customFormat="1" ht="15.75" outlineLevel="3">
      <c r="A65" s="8" t="s">
        <v>64</v>
      </c>
      <c r="B65" s="9" t="s">
        <v>12</v>
      </c>
      <c r="C65" s="9" t="s">
        <v>6</v>
      </c>
      <c r="D65" s="9" t="s">
        <v>5</v>
      </c>
      <c r="E65" s="9"/>
      <c r="F65" s="10">
        <f>F66</f>
        <v>500</v>
      </c>
      <c r="G65" s="10">
        <f aca="true" t="shared" si="9" ref="G65:V67">G66</f>
        <v>0</v>
      </c>
      <c r="H65" s="10">
        <f t="shared" si="9"/>
        <v>0</v>
      </c>
      <c r="I65" s="10">
        <f t="shared" si="9"/>
        <v>0</v>
      </c>
      <c r="J65" s="10">
        <f t="shared" si="9"/>
        <v>0</v>
      </c>
      <c r="K65" s="10">
        <f t="shared" si="9"/>
        <v>0</v>
      </c>
      <c r="L65" s="10">
        <f t="shared" si="9"/>
        <v>0</v>
      </c>
      <c r="M65" s="10">
        <f t="shared" si="9"/>
        <v>0</v>
      </c>
      <c r="N65" s="10">
        <f t="shared" si="9"/>
        <v>0</v>
      </c>
      <c r="O65" s="10">
        <f t="shared" si="9"/>
        <v>0</v>
      </c>
      <c r="P65" s="10">
        <f t="shared" si="9"/>
        <v>0</v>
      </c>
      <c r="Q65" s="10">
        <f t="shared" si="9"/>
        <v>0</v>
      </c>
      <c r="R65" s="10">
        <f t="shared" si="9"/>
        <v>0</v>
      </c>
      <c r="S65" s="10">
        <f t="shared" si="9"/>
        <v>0</v>
      </c>
      <c r="T65" s="10">
        <f t="shared" si="9"/>
        <v>0</v>
      </c>
      <c r="U65" s="10">
        <f t="shared" si="9"/>
        <v>0</v>
      </c>
      <c r="V65" s="10">
        <f t="shared" si="9"/>
        <v>0</v>
      </c>
    </row>
    <row r="66" spans="1:22" s="30" customFormat="1" ht="15.75" outlineLevel="3">
      <c r="A66" s="14" t="s">
        <v>64</v>
      </c>
      <c r="B66" s="12" t="s">
        <v>12</v>
      </c>
      <c r="C66" s="12" t="s">
        <v>99</v>
      </c>
      <c r="D66" s="12" t="s">
        <v>5</v>
      </c>
      <c r="E66" s="12"/>
      <c r="F66" s="13">
        <f>F67</f>
        <v>500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  <c r="O66" s="13">
        <f t="shared" si="9"/>
        <v>0</v>
      </c>
      <c r="P66" s="13">
        <f t="shared" si="9"/>
        <v>0</v>
      </c>
      <c r="Q66" s="13">
        <f t="shared" si="9"/>
        <v>0</v>
      </c>
      <c r="R66" s="13">
        <f t="shared" si="9"/>
        <v>0</v>
      </c>
      <c r="S66" s="13">
        <f t="shared" si="9"/>
        <v>0</v>
      </c>
      <c r="T66" s="13">
        <f t="shared" si="9"/>
        <v>0</v>
      </c>
      <c r="U66" s="13">
        <f t="shared" si="9"/>
        <v>0</v>
      </c>
      <c r="V66" s="13">
        <f t="shared" si="9"/>
        <v>0</v>
      </c>
    </row>
    <row r="67" spans="1:22" s="30" customFormat="1" ht="15.75" outlineLevel="4">
      <c r="A67" s="61" t="s">
        <v>65</v>
      </c>
      <c r="B67" s="19" t="s">
        <v>12</v>
      </c>
      <c r="C67" s="19" t="s">
        <v>14</v>
      </c>
      <c r="D67" s="19" t="s">
        <v>5</v>
      </c>
      <c r="E67" s="19"/>
      <c r="F67" s="20">
        <f>F68</f>
        <v>500</v>
      </c>
      <c r="G67" s="7">
        <f t="shared" si="9"/>
        <v>0</v>
      </c>
      <c r="H67" s="7">
        <f t="shared" si="9"/>
        <v>0</v>
      </c>
      <c r="I67" s="7">
        <f t="shared" si="9"/>
        <v>0</v>
      </c>
      <c r="J67" s="7">
        <f t="shared" si="9"/>
        <v>0</v>
      </c>
      <c r="K67" s="7">
        <f t="shared" si="9"/>
        <v>0</v>
      </c>
      <c r="L67" s="7">
        <f t="shared" si="9"/>
        <v>0</v>
      </c>
      <c r="M67" s="7">
        <f t="shared" si="9"/>
        <v>0</v>
      </c>
      <c r="N67" s="7">
        <f t="shared" si="9"/>
        <v>0</v>
      </c>
      <c r="O67" s="7">
        <f t="shared" si="9"/>
        <v>0</v>
      </c>
      <c r="P67" s="7">
        <f t="shared" si="9"/>
        <v>0</v>
      </c>
      <c r="Q67" s="7">
        <f t="shared" si="9"/>
        <v>0</v>
      </c>
      <c r="R67" s="7">
        <f t="shared" si="9"/>
        <v>0</v>
      </c>
      <c r="S67" s="7">
        <f t="shared" si="9"/>
        <v>0</v>
      </c>
      <c r="T67" s="7">
        <f t="shared" si="9"/>
        <v>0</v>
      </c>
      <c r="U67" s="7">
        <f t="shared" si="9"/>
        <v>0</v>
      </c>
      <c r="V67" s="7">
        <f t="shared" si="9"/>
        <v>0</v>
      </c>
    </row>
    <row r="68" spans="1:22" s="30" customFormat="1" ht="15.75" outlineLevel="5">
      <c r="A68" s="5" t="s">
        <v>222</v>
      </c>
      <c r="B68" s="6" t="s">
        <v>12</v>
      </c>
      <c r="C68" s="6" t="s">
        <v>14</v>
      </c>
      <c r="D68" s="6" t="s">
        <v>221</v>
      </c>
      <c r="E68" s="6"/>
      <c r="F68" s="7">
        <v>500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30" customFormat="1" ht="15.75" customHeight="1" outlineLevel="3">
      <c r="A69" s="8" t="s">
        <v>66</v>
      </c>
      <c r="B69" s="9" t="s">
        <v>165</v>
      </c>
      <c r="C69" s="9" t="s">
        <v>6</v>
      </c>
      <c r="D69" s="9" t="s">
        <v>5</v>
      </c>
      <c r="E69" s="9"/>
      <c r="F69" s="10">
        <f>F70+F78+F86+F92+F95+F113+F120+F127+F106</f>
        <v>39691.909999999996</v>
      </c>
      <c r="G69" s="10" t="e">
        <f>G70+#REF!+G78+G86+G92+G95+G113+G120+G127</f>
        <v>#REF!</v>
      </c>
      <c r="H69" s="10" t="e">
        <f>H70+#REF!+H78+H86+H92+H95+H113+H120+H127</f>
        <v>#REF!</v>
      </c>
      <c r="I69" s="10" t="e">
        <f>I70+#REF!+I78+I86+I92+I95+I113+I120+I127</f>
        <v>#REF!</v>
      </c>
      <c r="J69" s="10" t="e">
        <f>J70+#REF!+J78+J86+J92+J95+J113+J120+J127</f>
        <v>#REF!</v>
      </c>
      <c r="K69" s="10" t="e">
        <f>K70+#REF!+K78+K86+K92+K95+K113+K120+K127</f>
        <v>#REF!</v>
      </c>
      <c r="L69" s="10" t="e">
        <f>L70+#REF!+L78+L86+L92+L95+L113+L120+L127</f>
        <v>#REF!</v>
      </c>
      <c r="M69" s="10" t="e">
        <f>M70+#REF!+M78+M86+M92+M95+M113+M120+M127</f>
        <v>#REF!</v>
      </c>
      <c r="N69" s="10" t="e">
        <f>N70+#REF!+N78+N86+N92+N95+N113+N120+N127</f>
        <v>#REF!</v>
      </c>
      <c r="O69" s="10" t="e">
        <f>O70+#REF!+O78+O86+O92+O95+O113+O120+O127</f>
        <v>#REF!</v>
      </c>
      <c r="P69" s="10" t="e">
        <f>P70+#REF!+P78+P86+P92+P95+P113+P120+P127</f>
        <v>#REF!</v>
      </c>
      <c r="Q69" s="10" t="e">
        <f>Q70+#REF!+Q78+Q86+Q92+Q95+Q113+Q120+Q127</f>
        <v>#REF!</v>
      </c>
      <c r="R69" s="10" t="e">
        <f>R70+#REF!+R78+R86+R92+R95+R113+R120+R127</f>
        <v>#REF!</v>
      </c>
      <c r="S69" s="10" t="e">
        <f>S70+#REF!+S78+S86+S92+S95+S113+S120+S127</f>
        <v>#REF!</v>
      </c>
      <c r="T69" s="10" t="e">
        <f>T70+#REF!+T78+T86+T92+T95+T113+T120+T127</f>
        <v>#REF!</v>
      </c>
      <c r="U69" s="10" t="e">
        <f>U70+#REF!+U78+U86+U92+U95+U113+U120+U127</f>
        <v>#REF!</v>
      </c>
      <c r="V69" s="10" t="e">
        <f>V70+#REF!+V78+V86+V92+V95+V113+V120+V127</f>
        <v>#REF!</v>
      </c>
    </row>
    <row r="70" spans="1:22" s="30" customFormat="1" ht="15.75" outlineLevel="3">
      <c r="A70" s="14" t="s">
        <v>105</v>
      </c>
      <c r="B70" s="12" t="s">
        <v>165</v>
      </c>
      <c r="C70" s="12" t="s">
        <v>100</v>
      </c>
      <c r="D70" s="12" t="s">
        <v>5</v>
      </c>
      <c r="E70" s="12"/>
      <c r="F70" s="13">
        <f>F71</f>
        <v>1450</v>
      </c>
      <c r="G70" s="13">
        <f aca="true" t="shared" si="10" ref="G70:V70">G71</f>
        <v>0</v>
      </c>
      <c r="H70" s="13">
        <f t="shared" si="10"/>
        <v>0</v>
      </c>
      <c r="I70" s="13">
        <f t="shared" si="10"/>
        <v>0</v>
      </c>
      <c r="J70" s="13">
        <f t="shared" si="10"/>
        <v>0</v>
      </c>
      <c r="K70" s="13">
        <f t="shared" si="10"/>
        <v>0</v>
      </c>
      <c r="L70" s="13">
        <f t="shared" si="10"/>
        <v>0</v>
      </c>
      <c r="M70" s="13">
        <f t="shared" si="10"/>
        <v>0</v>
      </c>
      <c r="N70" s="13">
        <f t="shared" si="10"/>
        <v>0</v>
      </c>
      <c r="O70" s="13">
        <f t="shared" si="10"/>
        <v>0</v>
      </c>
      <c r="P70" s="13">
        <f t="shared" si="10"/>
        <v>0</v>
      </c>
      <c r="Q70" s="13">
        <f t="shared" si="10"/>
        <v>0</v>
      </c>
      <c r="R70" s="13">
        <f t="shared" si="10"/>
        <v>0</v>
      </c>
      <c r="S70" s="13">
        <f t="shared" si="10"/>
        <v>0</v>
      </c>
      <c r="T70" s="13">
        <f t="shared" si="10"/>
        <v>0</v>
      </c>
      <c r="U70" s="13">
        <f t="shared" si="10"/>
        <v>0</v>
      </c>
      <c r="V70" s="13">
        <f t="shared" si="10"/>
        <v>0</v>
      </c>
    </row>
    <row r="71" spans="1:22" s="30" customFormat="1" ht="15.75" outlineLevel="4">
      <c r="A71" s="61" t="s">
        <v>67</v>
      </c>
      <c r="B71" s="19" t="s">
        <v>165</v>
      </c>
      <c r="C71" s="19" t="s">
        <v>15</v>
      </c>
      <c r="D71" s="19" t="s">
        <v>5</v>
      </c>
      <c r="E71" s="19"/>
      <c r="F71" s="20">
        <f>F72+F75</f>
        <v>1450</v>
      </c>
      <c r="G71" s="7">
        <f aca="true" t="shared" si="11" ref="G71:V71">G72</f>
        <v>0</v>
      </c>
      <c r="H71" s="7">
        <f t="shared" si="11"/>
        <v>0</v>
      </c>
      <c r="I71" s="7">
        <f t="shared" si="11"/>
        <v>0</v>
      </c>
      <c r="J71" s="7">
        <f t="shared" si="11"/>
        <v>0</v>
      </c>
      <c r="K71" s="7">
        <f t="shared" si="11"/>
        <v>0</v>
      </c>
      <c r="L71" s="7">
        <f t="shared" si="11"/>
        <v>0</v>
      </c>
      <c r="M71" s="7">
        <f t="shared" si="11"/>
        <v>0</v>
      </c>
      <c r="N71" s="7">
        <f t="shared" si="11"/>
        <v>0</v>
      </c>
      <c r="O71" s="7">
        <f t="shared" si="11"/>
        <v>0</v>
      </c>
      <c r="P71" s="7">
        <f t="shared" si="11"/>
        <v>0</v>
      </c>
      <c r="Q71" s="7">
        <f t="shared" si="11"/>
        <v>0</v>
      </c>
      <c r="R71" s="7">
        <f t="shared" si="11"/>
        <v>0</v>
      </c>
      <c r="S71" s="7">
        <f t="shared" si="11"/>
        <v>0</v>
      </c>
      <c r="T71" s="7">
        <f t="shared" si="11"/>
        <v>0</v>
      </c>
      <c r="U71" s="7">
        <f t="shared" si="11"/>
        <v>0</v>
      </c>
      <c r="V71" s="7">
        <f t="shared" si="11"/>
        <v>0</v>
      </c>
    </row>
    <row r="72" spans="1:22" s="30" customFormat="1" ht="31.5" outlineLevel="5">
      <c r="A72" s="5" t="s">
        <v>204</v>
      </c>
      <c r="B72" s="6" t="s">
        <v>165</v>
      </c>
      <c r="C72" s="6" t="s">
        <v>15</v>
      </c>
      <c r="D72" s="6" t="s">
        <v>203</v>
      </c>
      <c r="E72" s="6"/>
      <c r="F72" s="7">
        <f>F73+F74</f>
        <v>1008.0999999999999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30" customFormat="1" ht="15.75" outlineLevel="5">
      <c r="A73" s="58" t="s">
        <v>200</v>
      </c>
      <c r="B73" s="59" t="s">
        <v>165</v>
      </c>
      <c r="C73" s="59" t="s">
        <v>15</v>
      </c>
      <c r="D73" s="59" t="s">
        <v>199</v>
      </c>
      <c r="E73" s="59"/>
      <c r="F73" s="60">
        <v>1007.3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30" customFormat="1" ht="31.5" outlineLevel="5">
      <c r="A74" s="58" t="s">
        <v>201</v>
      </c>
      <c r="B74" s="59" t="s">
        <v>165</v>
      </c>
      <c r="C74" s="59" t="s">
        <v>15</v>
      </c>
      <c r="D74" s="59" t="s">
        <v>202</v>
      </c>
      <c r="E74" s="59"/>
      <c r="F74" s="60">
        <v>0.8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s="30" customFormat="1" ht="31.5" outlineLevel="5">
      <c r="A75" s="5" t="s">
        <v>205</v>
      </c>
      <c r="B75" s="6" t="s">
        <v>165</v>
      </c>
      <c r="C75" s="6" t="s">
        <v>15</v>
      </c>
      <c r="D75" s="6" t="s">
        <v>206</v>
      </c>
      <c r="E75" s="6"/>
      <c r="F75" s="7">
        <f>F77+F76</f>
        <v>441.9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s="30" customFormat="1" ht="31.5" outlineLevel="5">
      <c r="A76" s="58" t="s">
        <v>207</v>
      </c>
      <c r="B76" s="59" t="s">
        <v>165</v>
      </c>
      <c r="C76" s="59" t="s">
        <v>15</v>
      </c>
      <c r="D76" s="59" t="s">
        <v>208</v>
      </c>
      <c r="E76" s="59"/>
      <c r="F76" s="60">
        <v>3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s="30" customFormat="1" ht="31.5" outlineLevel="5">
      <c r="A77" s="58" t="s">
        <v>209</v>
      </c>
      <c r="B77" s="59" t="s">
        <v>165</v>
      </c>
      <c r="C77" s="59" t="s">
        <v>15</v>
      </c>
      <c r="D77" s="59" t="s">
        <v>210</v>
      </c>
      <c r="E77" s="59"/>
      <c r="F77" s="60">
        <v>438.9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s="30" customFormat="1" ht="49.5" customHeight="1" outlineLevel="6">
      <c r="A78" s="14" t="s">
        <v>95</v>
      </c>
      <c r="B78" s="12" t="s">
        <v>165</v>
      </c>
      <c r="C78" s="12" t="s">
        <v>96</v>
      </c>
      <c r="D78" s="12" t="s">
        <v>5</v>
      </c>
      <c r="E78" s="12"/>
      <c r="F78" s="13">
        <f>F79</f>
        <v>13828.039999999999</v>
      </c>
      <c r="G78" s="13">
        <f aca="true" t="shared" si="12" ref="G78:V79">G79</f>
        <v>0</v>
      </c>
      <c r="H78" s="13">
        <f t="shared" si="12"/>
        <v>0</v>
      </c>
      <c r="I78" s="13">
        <f t="shared" si="12"/>
        <v>0</v>
      </c>
      <c r="J78" s="13">
        <f t="shared" si="12"/>
        <v>0</v>
      </c>
      <c r="K78" s="13">
        <f t="shared" si="12"/>
        <v>0</v>
      </c>
      <c r="L78" s="13">
        <f t="shared" si="12"/>
        <v>0</v>
      </c>
      <c r="M78" s="13">
        <f t="shared" si="12"/>
        <v>0</v>
      </c>
      <c r="N78" s="13">
        <f t="shared" si="12"/>
        <v>0</v>
      </c>
      <c r="O78" s="13">
        <f t="shared" si="12"/>
        <v>0</v>
      </c>
      <c r="P78" s="13">
        <f t="shared" si="12"/>
        <v>0</v>
      </c>
      <c r="Q78" s="13">
        <f t="shared" si="12"/>
        <v>0</v>
      </c>
      <c r="R78" s="13">
        <f t="shared" si="12"/>
        <v>0</v>
      </c>
      <c r="S78" s="13">
        <f t="shared" si="12"/>
        <v>0</v>
      </c>
      <c r="T78" s="13">
        <f t="shared" si="12"/>
        <v>0</v>
      </c>
      <c r="U78" s="13">
        <f t="shared" si="12"/>
        <v>0</v>
      </c>
      <c r="V78" s="13">
        <f t="shared" si="12"/>
        <v>0</v>
      </c>
    </row>
    <row r="79" spans="1:22" s="30" customFormat="1" ht="15.75" outlineLevel="4">
      <c r="A79" s="61" t="s">
        <v>57</v>
      </c>
      <c r="B79" s="19" t="s">
        <v>165</v>
      </c>
      <c r="C79" s="19" t="s">
        <v>10</v>
      </c>
      <c r="D79" s="19" t="s">
        <v>5</v>
      </c>
      <c r="E79" s="19"/>
      <c r="F79" s="20">
        <f>F80+F83</f>
        <v>13828.039999999999</v>
      </c>
      <c r="G79" s="7">
        <f t="shared" si="12"/>
        <v>0</v>
      </c>
      <c r="H79" s="7">
        <f t="shared" si="12"/>
        <v>0</v>
      </c>
      <c r="I79" s="7">
        <f t="shared" si="12"/>
        <v>0</v>
      </c>
      <c r="J79" s="7">
        <f t="shared" si="12"/>
        <v>0</v>
      </c>
      <c r="K79" s="7">
        <f t="shared" si="12"/>
        <v>0</v>
      </c>
      <c r="L79" s="7">
        <f t="shared" si="12"/>
        <v>0</v>
      </c>
      <c r="M79" s="7">
        <f t="shared" si="12"/>
        <v>0</v>
      </c>
      <c r="N79" s="7">
        <f t="shared" si="12"/>
        <v>0</v>
      </c>
      <c r="O79" s="7">
        <f t="shared" si="12"/>
        <v>0</v>
      </c>
      <c r="P79" s="7">
        <f t="shared" si="12"/>
        <v>0</v>
      </c>
      <c r="Q79" s="7">
        <f t="shared" si="12"/>
        <v>0</v>
      </c>
      <c r="R79" s="7">
        <f t="shared" si="12"/>
        <v>0</v>
      </c>
      <c r="S79" s="7">
        <f t="shared" si="12"/>
        <v>0</v>
      </c>
      <c r="T79" s="7">
        <f t="shared" si="12"/>
        <v>0</v>
      </c>
      <c r="U79" s="7">
        <f t="shared" si="12"/>
        <v>0</v>
      </c>
      <c r="V79" s="7">
        <f t="shared" si="12"/>
        <v>0</v>
      </c>
    </row>
    <row r="80" spans="1:22" s="30" customFormat="1" ht="31.5" outlineLevel="5">
      <c r="A80" s="5" t="s">
        <v>204</v>
      </c>
      <c r="B80" s="6" t="s">
        <v>165</v>
      </c>
      <c r="C80" s="6" t="s">
        <v>10</v>
      </c>
      <c r="D80" s="6" t="s">
        <v>203</v>
      </c>
      <c r="E80" s="6"/>
      <c r="F80" s="7">
        <f>F81+F82</f>
        <v>13556.55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30" customFormat="1" ht="15.75" outlineLevel="5">
      <c r="A81" s="58" t="s">
        <v>200</v>
      </c>
      <c r="B81" s="59" t="s">
        <v>165</v>
      </c>
      <c r="C81" s="59" t="s">
        <v>10</v>
      </c>
      <c r="D81" s="59" t="s">
        <v>199</v>
      </c>
      <c r="E81" s="59"/>
      <c r="F81" s="60">
        <v>13536.55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30" customFormat="1" ht="31.5" outlineLevel="5">
      <c r="A82" s="58" t="s">
        <v>201</v>
      </c>
      <c r="B82" s="59" t="s">
        <v>165</v>
      </c>
      <c r="C82" s="59" t="s">
        <v>10</v>
      </c>
      <c r="D82" s="59" t="s">
        <v>202</v>
      </c>
      <c r="E82" s="59"/>
      <c r="F82" s="60">
        <v>20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30" customFormat="1" ht="31.5" outlineLevel="5">
      <c r="A83" s="5" t="s">
        <v>205</v>
      </c>
      <c r="B83" s="6" t="s">
        <v>165</v>
      </c>
      <c r="C83" s="6" t="s">
        <v>10</v>
      </c>
      <c r="D83" s="6" t="s">
        <v>206</v>
      </c>
      <c r="E83" s="6"/>
      <c r="F83" s="7">
        <f>F84+F85</f>
        <v>271.49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30" customFormat="1" ht="31.5" outlineLevel="5">
      <c r="A84" s="58" t="s">
        <v>207</v>
      </c>
      <c r="B84" s="59" t="s">
        <v>165</v>
      </c>
      <c r="C84" s="59" t="s">
        <v>10</v>
      </c>
      <c r="D84" s="59" t="s">
        <v>208</v>
      </c>
      <c r="E84" s="59"/>
      <c r="F84" s="60">
        <v>101.9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30" customFormat="1" ht="31.5" outlineLevel="5">
      <c r="A85" s="58" t="s">
        <v>209</v>
      </c>
      <c r="B85" s="59" t="s">
        <v>165</v>
      </c>
      <c r="C85" s="59" t="s">
        <v>10</v>
      </c>
      <c r="D85" s="59" t="s">
        <v>210</v>
      </c>
      <c r="E85" s="59"/>
      <c r="F85" s="60">
        <v>169.59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30" customFormat="1" ht="47.25" outlineLevel="6">
      <c r="A86" s="14" t="s">
        <v>102</v>
      </c>
      <c r="B86" s="12" t="s">
        <v>165</v>
      </c>
      <c r="C86" s="12" t="s">
        <v>101</v>
      </c>
      <c r="D86" s="12" t="s">
        <v>5</v>
      </c>
      <c r="E86" s="12"/>
      <c r="F86" s="13">
        <f>F87</f>
        <v>500</v>
      </c>
      <c r="G86" s="13">
        <f aca="true" t="shared" si="13" ref="G86:V87">G87</f>
        <v>0</v>
      </c>
      <c r="H86" s="13">
        <f t="shared" si="13"/>
        <v>0</v>
      </c>
      <c r="I86" s="13">
        <f t="shared" si="13"/>
        <v>0</v>
      </c>
      <c r="J86" s="13">
        <f t="shared" si="13"/>
        <v>0</v>
      </c>
      <c r="K86" s="13">
        <f t="shared" si="13"/>
        <v>0</v>
      </c>
      <c r="L86" s="13">
        <f t="shared" si="13"/>
        <v>0</v>
      </c>
      <c r="M86" s="13">
        <f t="shared" si="13"/>
        <v>0</v>
      </c>
      <c r="N86" s="13">
        <f t="shared" si="13"/>
        <v>0</v>
      </c>
      <c r="O86" s="13">
        <f t="shared" si="13"/>
        <v>0</v>
      </c>
      <c r="P86" s="13">
        <f t="shared" si="13"/>
        <v>0</v>
      </c>
      <c r="Q86" s="13">
        <f t="shared" si="13"/>
        <v>0</v>
      </c>
      <c r="R86" s="13">
        <f t="shared" si="13"/>
        <v>0</v>
      </c>
      <c r="S86" s="13">
        <f t="shared" si="13"/>
        <v>0</v>
      </c>
      <c r="T86" s="13">
        <f t="shared" si="13"/>
        <v>0</v>
      </c>
      <c r="U86" s="13">
        <f t="shared" si="13"/>
        <v>0</v>
      </c>
      <c r="V86" s="13">
        <f t="shared" si="13"/>
        <v>0</v>
      </c>
    </row>
    <row r="87" spans="1:22" s="30" customFormat="1" ht="32.25" customHeight="1" outlineLevel="4">
      <c r="A87" s="61" t="s">
        <v>68</v>
      </c>
      <c r="B87" s="19" t="s">
        <v>165</v>
      </c>
      <c r="C87" s="19" t="s">
        <v>16</v>
      </c>
      <c r="D87" s="19" t="s">
        <v>5</v>
      </c>
      <c r="E87" s="19"/>
      <c r="F87" s="20">
        <f>F88+F90</f>
        <v>500</v>
      </c>
      <c r="G87" s="7">
        <f t="shared" si="13"/>
        <v>0</v>
      </c>
      <c r="H87" s="7">
        <f t="shared" si="13"/>
        <v>0</v>
      </c>
      <c r="I87" s="7">
        <f t="shared" si="13"/>
        <v>0</v>
      </c>
      <c r="J87" s="7">
        <f t="shared" si="13"/>
        <v>0</v>
      </c>
      <c r="K87" s="7">
        <f t="shared" si="13"/>
        <v>0</v>
      </c>
      <c r="L87" s="7">
        <f t="shared" si="13"/>
        <v>0</v>
      </c>
      <c r="M87" s="7">
        <f t="shared" si="13"/>
        <v>0</v>
      </c>
      <c r="N87" s="7">
        <f t="shared" si="13"/>
        <v>0</v>
      </c>
      <c r="O87" s="7">
        <f t="shared" si="13"/>
        <v>0</v>
      </c>
      <c r="P87" s="7">
        <f t="shared" si="13"/>
        <v>0</v>
      </c>
      <c r="Q87" s="7">
        <f t="shared" si="13"/>
        <v>0</v>
      </c>
      <c r="R87" s="7">
        <f t="shared" si="13"/>
        <v>0</v>
      </c>
      <c r="S87" s="7">
        <f t="shared" si="13"/>
        <v>0</v>
      </c>
      <c r="T87" s="7">
        <f t="shared" si="13"/>
        <v>0</v>
      </c>
      <c r="U87" s="7">
        <f t="shared" si="13"/>
        <v>0</v>
      </c>
      <c r="V87" s="7">
        <f t="shared" si="13"/>
        <v>0</v>
      </c>
    </row>
    <row r="88" spans="1:22" s="30" customFormat="1" ht="31.5" outlineLevel="5">
      <c r="A88" s="5" t="s">
        <v>205</v>
      </c>
      <c r="B88" s="6" t="s">
        <v>165</v>
      </c>
      <c r="C88" s="6" t="s">
        <v>16</v>
      </c>
      <c r="D88" s="6" t="s">
        <v>206</v>
      </c>
      <c r="E88" s="6"/>
      <c r="F88" s="7">
        <f>F89</f>
        <v>492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30" customFormat="1" ht="31.5" outlineLevel="5">
      <c r="A89" s="58" t="s">
        <v>209</v>
      </c>
      <c r="B89" s="59" t="s">
        <v>165</v>
      </c>
      <c r="C89" s="59" t="s">
        <v>16</v>
      </c>
      <c r="D89" s="59" t="s">
        <v>210</v>
      </c>
      <c r="E89" s="59"/>
      <c r="F89" s="60">
        <v>492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30" customFormat="1" ht="15.75" outlineLevel="5">
      <c r="A90" s="5" t="s">
        <v>211</v>
      </c>
      <c r="B90" s="6" t="s">
        <v>165</v>
      </c>
      <c r="C90" s="6" t="s">
        <v>16</v>
      </c>
      <c r="D90" s="6" t="s">
        <v>212</v>
      </c>
      <c r="E90" s="6"/>
      <c r="F90" s="7">
        <f>F91</f>
        <v>8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s="30" customFormat="1" ht="15.75" outlineLevel="5">
      <c r="A91" s="58" t="s">
        <v>214</v>
      </c>
      <c r="B91" s="59" t="s">
        <v>165</v>
      </c>
      <c r="C91" s="59" t="s">
        <v>16</v>
      </c>
      <c r="D91" s="59" t="s">
        <v>216</v>
      </c>
      <c r="E91" s="59"/>
      <c r="F91" s="60">
        <v>8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s="30" customFormat="1" ht="32.25" customHeight="1" outlineLevel="6">
      <c r="A92" s="14" t="s">
        <v>104</v>
      </c>
      <c r="B92" s="12" t="s">
        <v>165</v>
      </c>
      <c r="C92" s="12" t="s">
        <v>103</v>
      </c>
      <c r="D92" s="12" t="s">
        <v>5</v>
      </c>
      <c r="E92" s="12"/>
      <c r="F92" s="13">
        <f>F93</f>
        <v>0</v>
      </c>
      <c r="G92" s="13">
        <f aca="true" t="shared" si="14" ref="G92:V92">G93</f>
        <v>0</v>
      </c>
      <c r="H92" s="13">
        <f t="shared" si="14"/>
        <v>0</v>
      </c>
      <c r="I92" s="13">
        <f t="shared" si="14"/>
        <v>0</v>
      </c>
      <c r="J92" s="13">
        <f t="shared" si="14"/>
        <v>0</v>
      </c>
      <c r="K92" s="13">
        <f t="shared" si="14"/>
        <v>0</v>
      </c>
      <c r="L92" s="13">
        <f t="shared" si="14"/>
        <v>0</v>
      </c>
      <c r="M92" s="13">
        <f t="shared" si="14"/>
        <v>0</v>
      </c>
      <c r="N92" s="13">
        <f t="shared" si="14"/>
        <v>0</v>
      </c>
      <c r="O92" s="13">
        <f t="shared" si="14"/>
        <v>0</v>
      </c>
      <c r="P92" s="13">
        <f t="shared" si="14"/>
        <v>0</v>
      </c>
      <c r="Q92" s="13">
        <f t="shared" si="14"/>
        <v>0</v>
      </c>
      <c r="R92" s="13">
        <f t="shared" si="14"/>
        <v>0</v>
      </c>
      <c r="S92" s="13">
        <f t="shared" si="14"/>
        <v>0</v>
      </c>
      <c r="T92" s="13">
        <f t="shared" si="14"/>
        <v>0</v>
      </c>
      <c r="U92" s="13">
        <f t="shared" si="14"/>
        <v>0</v>
      </c>
      <c r="V92" s="13">
        <f t="shared" si="14"/>
        <v>0</v>
      </c>
    </row>
    <row r="93" spans="1:22" s="30" customFormat="1" ht="15.75" customHeight="1" outlineLevel="4">
      <c r="A93" s="61" t="s">
        <v>69</v>
      </c>
      <c r="B93" s="19" t="s">
        <v>165</v>
      </c>
      <c r="C93" s="19" t="s">
        <v>17</v>
      </c>
      <c r="D93" s="19" t="s">
        <v>5</v>
      </c>
      <c r="E93" s="19"/>
      <c r="F93" s="20">
        <f>F94</f>
        <v>0</v>
      </c>
      <c r="G93" s="7">
        <f aca="true" t="shared" si="15" ref="G93:V93">G94</f>
        <v>0</v>
      </c>
      <c r="H93" s="7">
        <f t="shared" si="15"/>
        <v>0</v>
      </c>
      <c r="I93" s="7">
        <f t="shared" si="15"/>
        <v>0</v>
      </c>
      <c r="J93" s="7">
        <f t="shared" si="15"/>
        <v>0</v>
      </c>
      <c r="K93" s="7">
        <f t="shared" si="15"/>
        <v>0</v>
      </c>
      <c r="L93" s="7">
        <f t="shared" si="15"/>
        <v>0</v>
      </c>
      <c r="M93" s="7">
        <f t="shared" si="15"/>
        <v>0</v>
      </c>
      <c r="N93" s="7">
        <f t="shared" si="15"/>
        <v>0</v>
      </c>
      <c r="O93" s="7">
        <f t="shared" si="15"/>
        <v>0</v>
      </c>
      <c r="P93" s="7">
        <f t="shared" si="15"/>
        <v>0</v>
      </c>
      <c r="Q93" s="7">
        <f t="shared" si="15"/>
        <v>0</v>
      </c>
      <c r="R93" s="7">
        <f t="shared" si="15"/>
        <v>0</v>
      </c>
      <c r="S93" s="7">
        <f t="shared" si="15"/>
        <v>0</v>
      </c>
      <c r="T93" s="7">
        <f t="shared" si="15"/>
        <v>0</v>
      </c>
      <c r="U93" s="7">
        <f t="shared" si="15"/>
        <v>0</v>
      </c>
      <c r="V93" s="7">
        <f t="shared" si="15"/>
        <v>0</v>
      </c>
    </row>
    <row r="94" spans="1:22" s="30" customFormat="1" ht="15.75" outlineLevel="5">
      <c r="A94" s="5" t="s">
        <v>224</v>
      </c>
      <c r="B94" s="6" t="s">
        <v>165</v>
      </c>
      <c r="C94" s="6" t="s">
        <v>17</v>
      </c>
      <c r="D94" s="6" t="s">
        <v>223</v>
      </c>
      <c r="E94" s="6"/>
      <c r="F94" s="7">
        <v>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30" customFormat="1" ht="15.75" outlineLevel="6">
      <c r="A95" s="14" t="s">
        <v>138</v>
      </c>
      <c r="B95" s="12" t="s">
        <v>165</v>
      </c>
      <c r="C95" s="12" t="s">
        <v>136</v>
      </c>
      <c r="D95" s="12" t="s">
        <v>5</v>
      </c>
      <c r="E95" s="12"/>
      <c r="F95" s="13">
        <f>F96</f>
        <v>21728</v>
      </c>
      <c r="G95" s="13">
        <f aca="true" t="shared" si="16" ref="G95:V96">G96</f>
        <v>0</v>
      </c>
      <c r="H95" s="13">
        <f t="shared" si="16"/>
        <v>0</v>
      </c>
      <c r="I95" s="13">
        <f t="shared" si="16"/>
        <v>0</v>
      </c>
      <c r="J95" s="13">
        <f t="shared" si="16"/>
        <v>0</v>
      </c>
      <c r="K95" s="13">
        <f t="shared" si="16"/>
        <v>0</v>
      </c>
      <c r="L95" s="13">
        <f t="shared" si="16"/>
        <v>0</v>
      </c>
      <c r="M95" s="13">
        <f t="shared" si="16"/>
        <v>0</v>
      </c>
      <c r="N95" s="13">
        <f t="shared" si="16"/>
        <v>0</v>
      </c>
      <c r="O95" s="13">
        <f t="shared" si="16"/>
        <v>0</v>
      </c>
      <c r="P95" s="13">
        <f t="shared" si="16"/>
        <v>0</v>
      </c>
      <c r="Q95" s="13">
        <f t="shared" si="16"/>
        <v>0</v>
      </c>
      <c r="R95" s="13">
        <f t="shared" si="16"/>
        <v>0</v>
      </c>
      <c r="S95" s="13">
        <f t="shared" si="16"/>
        <v>0</v>
      </c>
      <c r="T95" s="13">
        <f t="shared" si="16"/>
        <v>0</v>
      </c>
      <c r="U95" s="13">
        <f t="shared" si="16"/>
        <v>0</v>
      </c>
      <c r="V95" s="13">
        <f t="shared" si="16"/>
        <v>0</v>
      </c>
    </row>
    <row r="96" spans="1:22" s="30" customFormat="1" ht="15.75" outlineLevel="6">
      <c r="A96" s="61" t="s">
        <v>88</v>
      </c>
      <c r="B96" s="19" t="s">
        <v>165</v>
      </c>
      <c r="C96" s="19" t="s">
        <v>137</v>
      </c>
      <c r="D96" s="19" t="s">
        <v>5</v>
      </c>
      <c r="E96" s="19"/>
      <c r="F96" s="20">
        <f>F97+F100+F103</f>
        <v>21728</v>
      </c>
      <c r="G96" s="20">
        <f t="shared" si="16"/>
        <v>0</v>
      </c>
      <c r="H96" s="20">
        <f t="shared" si="16"/>
        <v>0</v>
      </c>
      <c r="I96" s="20">
        <f t="shared" si="16"/>
        <v>0</v>
      </c>
      <c r="J96" s="20">
        <f t="shared" si="16"/>
        <v>0</v>
      </c>
      <c r="K96" s="20">
        <f t="shared" si="16"/>
        <v>0</v>
      </c>
      <c r="L96" s="20">
        <f t="shared" si="16"/>
        <v>0</v>
      </c>
      <c r="M96" s="20">
        <f t="shared" si="16"/>
        <v>0</v>
      </c>
      <c r="N96" s="20">
        <f t="shared" si="16"/>
        <v>0</v>
      </c>
      <c r="O96" s="20">
        <f t="shared" si="16"/>
        <v>0</v>
      </c>
      <c r="P96" s="20">
        <f t="shared" si="16"/>
        <v>0</v>
      </c>
      <c r="Q96" s="20">
        <f t="shared" si="16"/>
        <v>0</v>
      </c>
      <c r="R96" s="20">
        <f t="shared" si="16"/>
        <v>0</v>
      </c>
      <c r="S96" s="20">
        <f t="shared" si="16"/>
        <v>0</v>
      </c>
      <c r="T96" s="20">
        <f t="shared" si="16"/>
        <v>0</v>
      </c>
      <c r="U96" s="20">
        <f t="shared" si="16"/>
        <v>0</v>
      </c>
      <c r="V96" s="20">
        <f t="shared" si="16"/>
        <v>0</v>
      </c>
    </row>
    <row r="97" spans="1:22" s="30" customFormat="1" ht="15.75" outlineLevel="6">
      <c r="A97" s="5" t="s">
        <v>225</v>
      </c>
      <c r="B97" s="6" t="s">
        <v>165</v>
      </c>
      <c r="C97" s="6" t="s">
        <v>137</v>
      </c>
      <c r="D97" s="6" t="s">
        <v>226</v>
      </c>
      <c r="E97" s="6"/>
      <c r="F97" s="7">
        <f>F98+F99</f>
        <v>9468</v>
      </c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</row>
    <row r="98" spans="1:22" s="30" customFormat="1" ht="15.75" outlineLevel="6">
      <c r="A98" s="58" t="s">
        <v>200</v>
      </c>
      <c r="B98" s="59" t="s">
        <v>165</v>
      </c>
      <c r="C98" s="59" t="s">
        <v>137</v>
      </c>
      <c r="D98" s="59" t="s">
        <v>227</v>
      </c>
      <c r="E98" s="59"/>
      <c r="F98" s="60">
        <v>9417</v>
      </c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</row>
    <row r="99" spans="1:22" s="30" customFormat="1" ht="31.5" outlineLevel="6">
      <c r="A99" s="58" t="s">
        <v>201</v>
      </c>
      <c r="B99" s="59" t="s">
        <v>165</v>
      </c>
      <c r="C99" s="59" t="s">
        <v>137</v>
      </c>
      <c r="D99" s="59" t="s">
        <v>228</v>
      </c>
      <c r="E99" s="59"/>
      <c r="F99" s="60">
        <v>51</v>
      </c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</row>
    <row r="100" spans="1:22" s="30" customFormat="1" ht="31.5" outlineLevel="6">
      <c r="A100" s="5" t="s">
        <v>205</v>
      </c>
      <c r="B100" s="6" t="s">
        <v>165</v>
      </c>
      <c r="C100" s="6" t="s">
        <v>137</v>
      </c>
      <c r="D100" s="6" t="s">
        <v>206</v>
      </c>
      <c r="E100" s="6"/>
      <c r="F100" s="7">
        <f>F101+F102</f>
        <v>11997</v>
      </c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</row>
    <row r="101" spans="1:22" s="30" customFormat="1" ht="31.5" outlineLevel="6">
      <c r="A101" s="58" t="s">
        <v>207</v>
      </c>
      <c r="B101" s="59" t="s">
        <v>165</v>
      </c>
      <c r="C101" s="59" t="s">
        <v>137</v>
      </c>
      <c r="D101" s="59" t="s">
        <v>208</v>
      </c>
      <c r="E101" s="59"/>
      <c r="F101" s="60">
        <v>3262</v>
      </c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</row>
    <row r="102" spans="1:22" s="30" customFormat="1" ht="31.5" outlineLevel="6">
      <c r="A102" s="58" t="s">
        <v>209</v>
      </c>
      <c r="B102" s="59" t="s">
        <v>165</v>
      </c>
      <c r="C102" s="59" t="s">
        <v>137</v>
      </c>
      <c r="D102" s="59" t="s">
        <v>210</v>
      </c>
      <c r="E102" s="59"/>
      <c r="F102" s="60">
        <v>8735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</row>
    <row r="103" spans="1:22" s="30" customFormat="1" ht="15.75" outlineLevel="6">
      <c r="A103" s="5" t="s">
        <v>211</v>
      </c>
      <c r="B103" s="6" t="s">
        <v>165</v>
      </c>
      <c r="C103" s="6" t="s">
        <v>137</v>
      </c>
      <c r="D103" s="6" t="s">
        <v>212</v>
      </c>
      <c r="E103" s="6"/>
      <c r="F103" s="7">
        <f>F104+F105</f>
        <v>263</v>
      </c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</row>
    <row r="104" spans="1:22" s="30" customFormat="1" ht="31.5" outlineLevel="6">
      <c r="A104" s="58" t="s">
        <v>213</v>
      </c>
      <c r="B104" s="59" t="s">
        <v>165</v>
      </c>
      <c r="C104" s="59" t="s">
        <v>137</v>
      </c>
      <c r="D104" s="59" t="s">
        <v>215</v>
      </c>
      <c r="E104" s="59"/>
      <c r="F104" s="60">
        <v>226</v>
      </c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</row>
    <row r="105" spans="1:22" s="30" customFormat="1" ht="15.75" outlineLevel="6">
      <c r="A105" s="58" t="s">
        <v>214</v>
      </c>
      <c r="B105" s="59" t="s">
        <v>165</v>
      </c>
      <c r="C105" s="59" t="s">
        <v>137</v>
      </c>
      <c r="D105" s="59" t="s">
        <v>216</v>
      </c>
      <c r="E105" s="59"/>
      <c r="F105" s="60">
        <v>37</v>
      </c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</row>
    <row r="106" spans="1:22" s="30" customFormat="1" ht="15.75" outlineLevel="6">
      <c r="A106" s="14" t="s">
        <v>76</v>
      </c>
      <c r="B106" s="12" t="s">
        <v>165</v>
      </c>
      <c r="C106" s="12" t="s">
        <v>24</v>
      </c>
      <c r="D106" s="12" t="s">
        <v>5</v>
      </c>
      <c r="E106" s="12"/>
      <c r="F106" s="13">
        <f>F107+F110</f>
        <v>529</v>
      </c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</row>
    <row r="107" spans="1:22" s="30" customFormat="1" ht="15.75" outlineLevel="6">
      <c r="A107" s="61" t="s">
        <v>230</v>
      </c>
      <c r="B107" s="19" t="s">
        <v>165</v>
      </c>
      <c r="C107" s="19" t="s">
        <v>229</v>
      </c>
      <c r="D107" s="19" t="s">
        <v>5</v>
      </c>
      <c r="E107" s="19"/>
      <c r="F107" s="20">
        <f>F108</f>
        <v>329</v>
      </c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</row>
    <row r="108" spans="1:22" s="30" customFormat="1" ht="31.5" outlineLevel="6">
      <c r="A108" s="5" t="s">
        <v>205</v>
      </c>
      <c r="B108" s="6" t="s">
        <v>165</v>
      </c>
      <c r="C108" s="6" t="s">
        <v>229</v>
      </c>
      <c r="D108" s="6" t="s">
        <v>206</v>
      </c>
      <c r="E108" s="6"/>
      <c r="F108" s="7">
        <f>F109</f>
        <v>329</v>
      </c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</row>
    <row r="109" spans="1:22" s="30" customFormat="1" ht="31.5" outlineLevel="6">
      <c r="A109" s="58" t="s">
        <v>209</v>
      </c>
      <c r="B109" s="59" t="s">
        <v>165</v>
      </c>
      <c r="C109" s="59" t="s">
        <v>229</v>
      </c>
      <c r="D109" s="59" t="s">
        <v>210</v>
      </c>
      <c r="E109" s="59"/>
      <c r="F109" s="60">
        <v>329</v>
      </c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</row>
    <row r="110" spans="1:22" s="30" customFormat="1" ht="31.5" outlineLevel="6">
      <c r="A110" s="61" t="s">
        <v>231</v>
      </c>
      <c r="B110" s="19" t="s">
        <v>165</v>
      </c>
      <c r="C110" s="19" t="s">
        <v>232</v>
      </c>
      <c r="D110" s="19" t="s">
        <v>5</v>
      </c>
      <c r="E110" s="19"/>
      <c r="F110" s="20">
        <f>F111</f>
        <v>200</v>
      </c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</row>
    <row r="111" spans="1:22" s="30" customFormat="1" ht="31.5" outlineLevel="6">
      <c r="A111" s="5" t="s">
        <v>205</v>
      </c>
      <c r="B111" s="6" t="s">
        <v>165</v>
      </c>
      <c r="C111" s="6" t="s">
        <v>232</v>
      </c>
      <c r="D111" s="6" t="s">
        <v>206</v>
      </c>
      <c r="E111" s="6"/>
      <c r="F111" s="7">
        <f>F112</f>
        <v>200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</row>
    <row r="112" spans="1:22" s="30" customFormat="1" ht="31.5" outlineLevel="6">
      <c r="A112" s="58" t="s">
        <v>209</v>
      </c>
      <c r="B112" s="59" t="s">
        <v>165</v>
      </c>
      <c r="C112" s="59" t="s">
        <v>232</v>
      </c>
      <c r="D112" s="59" t="s">
        <v>210</v>
      </c>
      <c r="E112" s="59"/>
      <c r="F112" s="60">
        <v>200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</row>
    <row r="113" spans="1:22" s="30" customFormat="1" ht="31.5" outlineLevel="6">
      <c r="A113" s="14" t="s">
        <v>143</v>
      </c>
      <c r="B113" s="12" t="s">
        <v>165</v>
      </c>
      <c r="C113" s="12" t="s">
        <v>141</v>
      </c>
      <c r="D113" s="12" t="s">
        <v>5</v>
      </c>
      <c r="E113" s="12"/>
      <c r="F113" s="13">
        <f>F114+F117</f>
        <v>502.32</v>
      </c>
      <c r="G113" s="13">
        <f aca="true" t="shared" si="17" ref="G113:V113">G114</f>
        <v>0</v>
      </c>
      <c r="H113" s="13">
        <f t="shared" si="17"/>
        <v>0</v>
      </c>
      <c r="I113" s="13">
        <f t="shared" si="17"/>
        <v>0</v>
      </c>
      <c r="J113" s="13">
        <f t="shared" si="17"/>
        <v>0</v>
      </c>
      <c r="K113" s="13">
        <f t="shared" si="17"/>
        <v>0</v>
      </c>
      <c r="L113" s="13">
        <f t="shared" si="17"/>
        <v>0</v>
      </c>
      <c r="M113" s="13">
        <f t="shared" si="17"/>
        <v>0</v>
      </c>
      <c r="N113" s="13">
        <f t="shared" si="17"/>
        <v>0</v>
      </c>
      <c r="O113" s="13">
        <f t="shared" si="17"/>
        <v>0</v>
      </c>
      <c r="P113" s="13">
        <f t="shared" si="17"/>
        <v>0</v>
      </c>
      <c r="Q113" s="13">
        <f t="shared" si="17"/>
        <v>0</v>
      </c>
      <c r="R113" s="13">
        <f t="shared" si="17"/>
        <v>0</v>
      </c>
      <c r="S113" s="13">
        <f t="shared" si="17"/>
        <v>0</v>
      </c>
      <c r="T113" s="13">
        <f t="shared" si="17"/>
        <v>0</v>
      </c>
      <c r="U113" s="13">
        <f t="shared" si="17"/>
        <v>0</v>
      </c>
      <c r="V113" s="13">
        <f t="shared" si="17"/>
        <v>0</v>
      </c>
    </row>
    <row r="114" spans="1:22" s="30" customFormat="1" ht="31.5" outlineLevel="6">
      <c r="A114" s="5" t="s">
        <v>204</v>
      </c>
      <c r="B114" s="6" t="s">
        <v>165</v>
      </c>
      <c r="C114" s="6" t="s">
        <v>141</v>
      </c>
      <c r="D114" s="6" t="s">
        <v>203</v>
      </c>
      <c r="E114" s="6"/>
      <c r="F114" s="7">
        <f>F115+F116</f>
        <v>388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</row>
    <row r="115" spans="1:22" s="30" customFormat="1" ht="15.75" outlineLevel="6">
      <c r="A115" s="58" t="s">
        <v>200</v>
      </c>
      <c r="B115" s="59" t="s">
        <v>165</v>
      </c>
      <c r="C115" s="59" t="s">
        <v>141</v>
      </c>
      <c r="D115" s="59" t="s">
        <v>199</v>
      </c>
      <c r="E115" s="59"/>
      <c r="F115" s="60">
        <v>386.8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</row>
    <row r="116" spans="1:22" s="30" customFormat="1" ht="31.5" outlineLevel="6">
      <c r="A116" s="58" t="s">
        <v>201</v>
      </c>
      <c r="B116" s="59" t="s">
        <v>165</v>
      </c>
      <c r="C116" s="59" t="s">
        <v>141</v>
      </c>
      <c r="D116" s="59" t="s">
        <v>202</v>
      </c>
      <c r="E116" s="59"/>
      <c r="F116" s="60">
        <v>1.2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</row>
    <row r="117" spans="1:22" s="30" customFormat="1" ht="31.5" outlineLevel="6">
      <c r="A117" s="5" t="s">
        <v>205</v>
      </c>
      <c r="B117" s="6" t="s">
        <v>165</v>
      </c>
      <c r="C117" s="6" t="s">
        <v>141</v>
      </c>
      <c r="D117" s="6" t="s">
        <v>206</v>
      </c>
      <c r="E117" s="6"/>
      <c r="F117" s="7">
        <f>F118+F119</f>
        <v>114.32000000000001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</row>
    <row r="118" spans="1:22" s="30" customFormat="1" ht="31.5" outlineLevel="6">
      <c r="A118" s="58" t="s">
        <v>207</v>
      </c>
      <c r="B118" s="59" t="s">
        <v>165</v>
      </c>
      <c r="C118" s="59" t="s">
        <v>141</v>
      </c>
      <c r="D118" s="59" t="s">
        <v>208</v>
      </c>
      <c r="E118" s="59"/>
      <c r="F118" s="60">
        <v>18.7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</row>
    <row r="119" spans="1:22" s="30" customFormat="1" ht="31.5" outlineLevel="6">
      <c r="A119" s="58" t="s">
        <v>209</v>
      </c>
      <c r="B119" s="59" t="s">
        <v>165</v>
      </c>
      <c r="C119" s="59" t="s">
        <v>141</v>
      </c>
      <c r="D119" s="59" t="s">
        <v>210</v>
      </c>
      <c r="E119" s="59"/>
      <c r="F119" s="60">
        <v>95.62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</row>
    <row r="120" spans="1:22" s="30" customFormat="1" ht="47.25" outlineLevel="6">
      <c r="A120" s="14" t="s">
        <v>144</v>
      </c>
      <c r="B120" s="12" t="s">
        <v>165</v>
      </c>
      <c r="C120" s="12" t="s">
        <v>142</v>
      </c>
      <c r="D120" s="12" t="s">
        <v>5</v>
      </c>
      <c r="E120" s="12"/>
      <c r="F120" s="13">
        <f>F121+F124</f>
        <v>521.85</v>
      </c>
      <c r="G120" s="13">
        <f aca="true" t="shared" si="18" ref="G120:V120">G121</f>
        <v>0</v>
      </c>
      <c r="H120" s="13">
        <f t="shared" si="18"/>
        <v>0</v>
      </c>
      <c r="I120" s="13">
        <f t="shared" si="18"/>
        <v>0</v>
      </c>
      <c r="J120" s="13">
        <f t="shared" si="18"/>
        <v>0</v>
      </c>
      <c r="K120" s="13">
        <f t="shared" si="18"/>
        <v>0</v>
      </c>
      <c r="L120" s="13">
        <f t="shared" si="18"/>
        <v>0</v>
      </c>
      <c r="M120" s="13">
        <f t="shared" si="18"/>
        <v>0</v>
      </c>
      <c r="N120" s="13">
        <f t="shared" si="18"/>
        <v>0</v>
      </c>
      <c r="O120" s="13">
        <f t="shared" si="18"/>
        <v>0</v>
      </c>
      <c r="P120" s="13">
        <f t="shared" si="18"/>
        <v>0</v>
      </c>
      <c r="Q120" s="13">
        <f t="shared" si="18"/>
        <v>0</v>
      </c>
      <c r="R120" s="13">
        <f t="shared" si="18"/>
        <v>0</v>
      </c>
      <c r="S120" s="13">
        <f t="shared" si="18"/>
        <v>0</v>
      </c>
      <c r="T120" s="13">
        <f t="shared" si="18"/>
        <v>0</v>
      </c>
      <c r="U120" s="13">
        <f t="shared" si="18"/>
        <v>0</v>
      </c>
      <c r="V120" s="13">
        <f t="shared" si="18"/>
        <v>0</v>
      </c>
    </row>
    <row r="121" spans="1:22" s="30" customFormat="1" ht="31.5" outlineLevel="6">
      <c r="A121" s="5" t="s">
        <v>204</v>
      </c>
      <c r="B121" s="6" t="s">
        <v>165</v>
      </c>
      <c r="C121" s="6" t="s">
        <v>142</v>
      </c>
      <c r="D121" s="6" t="s">
        <v>203</v>
      </c>
      <c r="E121" s="6"/>
      <c r="F121" s="7">
        <f>F122+F123</f>
        <v>376</v>
      </c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</row>
    <row r="122" spans="1:22" s="30" customFormat="1" ht="15.75" outlineLevel="6">
      <c r="A122" s="58" t="s">
        <v>200</v>
      </c>
      <c r="B122" s="59" t="s">
        <v>165</v>
      </c>
      <c r="C122" s="59" t="s">
        <v>142</v>
      </c>
      <c r="D122" s="59" t="s">
        <v>199</v>
      </c>
      <c r="E122" s="59"/>
      <c r="F122" s="60">
        <v>373.2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</row>
    <row r="123" spans="1:22" s="30" customFormat="1" ht="31.5" outlineLevel="6">
      <c r="A123" s="58" t="s">
        <v>201</v>
      </c>
      <c r="B123" s="59" t="s">
        <v>165</v>
      </c>
      <c r="C123" s="59" t="s">
        <v>142</v>
      </c>
      <c r="D123" s="59" t="s">
        <v>202</v>
      </c>
      <c r="E123" s="59"/>
      <c r="F123" s="60">
        <v>2.8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</row>
    <row r="124" spans="1:22" s="30" customFormat="1" ht="31.5" outlineLevel="6">
      <c r="A124" s="5" t="s">
        <v>205</v>
      </c>
      <c r="B124" s="6" t="s">
        <v>165</v>
      </c>
      <c r="C124" s="6" t="s">
        <v>142</v>
      </c>
      <c r="D124" s="6" t="s">
        <v>206</v>
      </c>
      <c r="E124" s="6"/>
      <c r="F124" s="7">
        <f>F125+F126</f>
        <v>145.85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</row>
    <row r="125" spans="1:22" s="30" customFormat="1" ht="31.5" outlineLevel="6">
      <c r="A125" s="58" t="s">
        <v>207</v>
      </c>
      <c r="B125" s="59" t="s">
        <v>165</v>
      </c>
      <c r="C125" s="59" t="s">
        <v>142</v>
      </c>
      <c r="D125" s="59" t="s">
        <v>208</v>
      </c>
      <c r="E125" s="59"/>
      <c r="F125" s="60">
        <v>80.19</v>
      </c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</row>
    <row r="126" spans="1:22" s="30" customFormat="1" ht="31.5" outlineLevel="6">
      <c r="A126" s="58" t="s">
        <v>209</v>
      </c>
      <c r="B126" s="59" t="s">
        <v>165</v>
      </c>
      <c r="C126" s="59" t="s">
        <v>142</v>
      </c>
      <c r="D126" s="59" t="s">
        <v>210</v>
      </c>
      <c r="E126" s="59"/>
      <c r="F126" s="60">
        <v>65.66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</row>
    <row r="127" spans="1:22" s="30" customFormat="1" ht="31.5" outlineLevel="6">
      <c r="A127" s="14" t="s">
        <v>154</v>
      </c>
      <c r="B127" s="12" t="s">
        <v>165</v>
      </c>
      <c r="C127" s="12" t="s">
        <v>153</v>
      </c>
      <c r="D127" s="12" t="s">
        <v>5</v>
      </c>
      <c r="E127" s="12"/>
      <c r="F127" s="13">
        <f>F128+F130</f>
        <v>632.7</v>
      </c>
      <c r="G127" s="13">
        <f aca="true" t="shared" si="19" ref="G127:V127">G128</f>
        <v>0</v>
      </c>
      <c r="H127" s="13">
        <f t="shared" si="19"/>
        <v>0</v>
      </c>
      <c r="I127" s="13">
        <f t="shared" si="19"/>
        <v>0</v>
      </c>
      <c r="J127" s="13">
        <f t="shared" si="19"/>
        <v>0</v>
      </c>
      <c r="K127" s="13">
        <f t="shared" si="19"/>
        <v>0</v>
      </c>
      <c r="L127" s="13">
        <f t="shared" si="19"/>
        <v>0</v>
      </c>
      <c r="M127" s="13">
        <f t="shared" si="19"/>
        <v>0</v>
      </c>
      <c r="N127" s="13">
        <f t="shared" si="19"/>
        <v>0</v>
      </c>
      <c r="O127" s="13">
        <f t="shared" si="19"/>
        <v>0</v>
      </c>
      <c r="P127" s="13">
        <f t="shared" si="19"/>
        <v>0</v>
      </c>
      <c r="Q127" s="13">
        <f t="shared" si="19"/>
        <v>0</v>
      </c>
      <c r="R127" s="13">
        <f t="shared" si="19"/>
        <v>0</v>
      </c>
      <c r="S127" s="13">
        <f t="shared" si="19"/>
        <v>0</v>
      </c>
      <c r="T127" s="13">
        <f t="shared" si="19"/>
        <v>0</v>
      </c>
      <c r="U127" s="13">
        <f t="shared" si="19"/>
        <v>0</v>
      </c>
      <c r="V127" s="13">
        <f t="shared" si="19"/>
        <v>0</v>
      </c>
    </row>
    <row r="128" spans="1:22" s="30" customFormat="1" ht="31.5" outlineLevel="6">
      <c r="A128" s="5" t="s">
        <v>204</v>
      </c>
      <c r="B128" s="6" t="s">
        <v>165</v>
      </c>
      <c r="C128" s="6" t="s">
        <v>153</v>
      </c>
      <c r="D128" s="6" t="s">
        <v>203</v>
      </c>
      <c r="E128" s="6"/>
      <c r="F128" s="7">
        <f>F129</f>
        <v>574.95</v>
      </c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</row>
    <row r="129" spans="1:22" s="30" customFormat="1" ht="15.75" outlineLevel="6">
      <c r="A129" s="58" t="s">
        <v>200</v>
      </c>
      <c r="B129" s="59" t="s">
        <v>165</v>
      </c>
      <c r="C129" s="59" t="s">
        <v>153</v>
      </c>
      <c r="D129" s="59" t="s">
        <v>199</v>
      </c>
      <c r="E129" s="63"/>
      <c r="F129" s="60">
        <v>574.95</v>
      </c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</row>
    <row r="130" spans="1:22" s="30" customFormat="1" ht="31.5" outlineLevel="6">
      <c r="A130" s="5" t="s">
        <v>205</v>
      </c>
      <c r="B130" s="6" t="s">
        <v>165</v>
      </c>
      <c r="C130" s="6" t="s">
        <v>153</v>
      </c>
      <c r="D130" s="6" t="s">
        <v>206</v>
      </c>
      <c r="E130" s="55"/>
      <c r="F130" s="7">
        <f>F131+F132</f>
        <v>57.75</v>
      </c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</row>
    <row r="131" spans="1:22" s="30" customFormat="1" ht="31.5" outlineLevel="6">
      <c r="A131" s="58" t="s">
        <v>207</v>
      </c>
      <c r="B131" s="59" t="s">
        <v>165</v>
      </c>
      <c r="C131" s="59" t="s">
        <v>153</v>
      </c>
      <c r="D131" s="59" t="s">
        <v>208</v>
      </c>
      <c r="E131" s="63"/>
      <c r="F131" s="60">
        <v>33</v>
      </c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</row>
    <row r="132" spans="1:22" s="30" customFormat="1" ht="31.5" outlineLevel="6">
      <c r="A132" s="58" t="s">
        <v>209</v>
      </c>
      <c r="B132" s="59" t="s">
        <v>165</v>
      </c>
      <c r="C132" s="59" t="s">
        <v>153</v>
      </c>
      <c r="D132" s="59" t="s">
        <v>210</v>
      </c>
      <c r="E132" s="63"/>
      <c r="F132" s="60">
        <v>24.75</v>
      </c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</row>
    <row r="133" spans="1:25" ht="15.75" outlineLevel="6">
      <c r="A133" s="37" t="s">
        <v>178</v>
      </c>
      <c r="B133" s="38" t="s">
        <v>179</v>
      </c>
      <c r="C133" s="38" t="s">
        <v>6</v>
      </c>
      <c r="D133" s="38" t="s">
        <v>5</v>
      </c>
      <c r="E133" s="53" t="s">
        <v>5</v>
      </c>
      <c r="F133" s="39">
        <f aca="true" t="shared" si="20" ref="F133:G135">F134</f>
        <v>1523.04</v>
      </c>
      <c r="G133" s="39">
        <f t="shared" si="20"/>
        <v>1397.92</v>
      </c>
      <c r="H133" s="39">
        <f aca="true" t="shared" si="21" ref="H133:V135">H134</f>
        <v>0</v>
      </c>
      <c r="I133" s="39">
        <f t="shared" si="21"/>
        <v>0</v>
      </c>
      <c r="J133" s="39">
        <f t="shared" si="21"/>
        <v>0</v>
      </c>
      <c r="K133" s="39">
        <f t="shared" si="21"/>
        <v>0</v>
      </c>
      <c r="L133" s="39">
        <f t="shared" si="21"/>
        <v>0</v>
      </c>
      <c r="M133" s="39">
        <f t="shared" si="21"/>
        <v>0</v>
      </c>
      <c r="N133" s="39">
        <f t="shared" si="21"/>
        <v>0</v>
      </c>
      <c r="O133" s="39">
        <f t="shared" si="21"/>
        <v>0</v>
      </c>
      <c r="P133" s="39">
        <f t="shared" si="21"/>
        <v>0</v>
      </c>
      <c r="Q133" s="39">
        <f t="shared" si="21"/>
        <v>0</v>
      </c>
      <c r="R133" s="39">
        <f t="shared" si="21"/>
        <v>0</v>
      </c>
      <c r="S133" s="39">
        <f t="shared" si="21"/>
        <v>0</v>
      </c>
      <c r="T133" s="39">
        <f t="shared" si="21"/>
        <v>0</v>
      </c>
      <c r="U133" s="39">
        <f t="shared" si="21"/>
        <v>0</v>
      </c>
      <c r="V133" s="44">
        <f t="shared" si="21"/>
        <v>0</v>
      </c>
      <c r="W133" s="56"/>
      <c r="X133" s="48"/>
      <c r="Y133" s="49"/>
    </row>
    <row r="134" spans="1:25" ht="15.75" outlineLevel="6">
      <c r="A134" s="28" t="s">
        <v>105</v>
      </c>
      <c r="B134" s="12" t="s">
        <v>179</v>
      </c>
      <c r="C134" s="12" t="s">
        <v>100</v>
      </c>
      <c r="D134" s="12" t="s">
        <v>5</v>
      </c>
      <c r="E134" s="54" t="s">
        <v>5</v>
      </c>
      <c r="F134" s="40">
        <f t="shared" si="20"/>
        <v>1523.04</v>
      </c>
      <c r="G134" s="40">
        <f t="shared" si="20"/>
        <v>1397.92</v>
      </c>
      <c r="H134" s="40">
        <f t="shared" si="21"/>
        <v>0</v>
      </c>
      <c r="I134" s="40">
        <f t="shared" si="21"/>
        <v>0</v>
      </c>
      <c r="J134" s="40">
        <f t="shared" si="21"/>
        <v>0</v>
      </c>
      <c r="K134" s="40">
        <f t="shared" si="21"/>
        <v>0</v>
      </c>
      <c r="L134" s="40">
        <f t="shared" si="21"/>
        <v>0</v>
      </c>
      <c r="M134" s="40">
        <f t="shared" si="21"/>
        <v>0</v>
      </c>
      <c r="N134" s="40">
        <f t="shared" si="21"/>
        <v>0</v>
      </c>
      <c r="O134" s="40">
        <f t="shared" si="21"/>
        <v>0</v>
      </c>
      <c r="P134" s="40">
        <f t="shared" si="21"/>
        <v>0</v>
      </c>
      <c r="Q134" s="40">
        <f t="shared" si="21"/>
        <v>0</v>
      </c>
      <c r="R134" s="40">
        <f t="shared" si="21"/>
        <v>0</v>
      </c>
      <c r="S134" s="40">
        <f t="shared" si="21"/>
        <v>0</v>
      </c>
      <c r="T134" s="40">
        <f t="shared" si="21"/>
        <v>0</v>
      </c>
      <c r="U134" s="40">
        <f t="shared" si="21"/>
        <v>0</v>
      </c>
      <c r="V134" s="45">
        <f t="shared" si="21"/>
        <v>0</v>
      </c>
      <c r="W134" s="50"/>
      <c r="X134" s="51"/>
      <c r="Y134" s="49"/>
    </row>
    <row r="135" spans="1:25" ht="31.5" outlineLevel="6">
      <c r="A135" s="64" t="s">
        <v>87</v>
      </c>
      <c r="B135" s="19" t="s">
        <v>179</v>
      </c>
      <c r="C135" s="19" t="s">
        <v>34</v>
      </c>
      <c r="D135" s="19" t="s">
        <v>5</v>
      </c>
      <c r="E135" s="65" t="s">
        <v>5</v>
      </c>
      <c r="F135" s="66">
        <f t="shared" si="20"/>
        <v>1523.04</v>
      </c>
      <c r="G135" s="41">
        <f t="shared" si="20"/>
        <v>1397.92</v>
      </c>
      <c r="H135" s="41">
        <f t="shared" si="21"/>
        <v>0</v>
      </c>
      <c r="I135" s="41">
        <f t="shared" si="21"/>
        <v>0</v>
      </c>
      <c r="J135" s="41">
        <f t="shared" si="21"/>
        <v>0</v>
      </c>
      <c r="K135" s="41">
        <f t="shared" si="21"/>
        <v>0</v>
      </c>
      <c r="L135" s="41">
        <f t="shared" si="21"/>
        <v>0</v>
      </c>
      <c r="M135" s="41">
        <f t="shared" si="21"/>
        <v>0</v>
      </c>
      <c r="N135" s="41">
        <f t="shared" si="21"/>
        <v>0</v>
      </c>
      <c r="O135" s="41">
        <f t="shared" si="21"/>
        <v>0</v>
      </c>
      <c r="P135" s="41">
        <f t="shared" si="21"/>
        <v>0</v>
      </c>
      <c r="Q135" s="41">
        <f t="shared" si="21"/>
        <v>0</v>
      </c>
      <c r="R135" s="41">
        <f t="shared" si="21"/>
        <v>0</v>
      </c>
      <c r="S135" s="41">
        <f t="shared" si="21"/>
        <v>0</v>
      </c>
      <c r="T135" s="41">
        <f t="shared" si="21"/>
        <v>0</v>
      </c>
      <c r="U135" s="41">
        <f t="shared" si="21"/>
        <v>0</v>
      </c>
      <c r="V135" s="46">
        <f t="shared" si="21"/>
        <v>0</v>
      </c>
      <c r="W135" s="47"/>
      <c r="X135" s="48"/>
      <c r="Y135" s="49"/>
    </row>
    <row r="136" spans="1:25" ht="15.75" outlineLevel="6">
      <c r="A136" s="29" t="s">
        <v>233</v>
      </c>
      <c r="B136" s="6" t="s">
        <v>179</v>
      </c>
      <c r="C136" s="6" t="s">
        <v>34</v>
      </c>
      <c r="D136" s="6" t="s">
        <v>234</v>
      </c>
      <c r="E136" s="55" t="s">
        <v>35</v>
      </c>
      <c r="F136" s="41">
        <v>1523.04</v>
      </c>
      <c r="G136" s="41">
        <v>1397.92</v>
      </c>
      <c r="H136" s="42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43"/>
      <c r="W136" s="47"/>
      <c r="X136" s="52"/>
      <c r="Y136" s="49"/>
    </row>
    <row r="137" spans="1:22" s="30" customFormat="1" ht="32.25" customHeight="1" outlineLevel="6">
      <c r="A137" s="16" t="s">
        <v>126</v>
      </c>
      <c r="B137" s="17" t="s">
        <v>125</v>
      </c>
      <c r="C137" s="17" t="s">
        <v>6</v>
      </c>
      <c r="D137" s="17" t="s">
        <v>5</v>
      </c>
      <c r="E137" s="17"/>
      <c r="F137" s="18">
        <f>F138</f>
        <v>200</v>
      </c>
      <c r="G137" s="18">
        <f aca="true" t="shared" si="22" ref="G137:V137">G138</f>
        <v>0</v>
      </c>
      <c r="H137" s="18">
        <f t="shared" si="22"/>
        <v>0</v>
      </c>
      <c r="I137" s="18">
        <f t="shared" si="22"/>
        <v>0</v>
      </c>
      <c r="J137" s="18">
        <f t="shared" si="22"/>
        <v>0</v>
      </c>
      <c r="K137" s="18">
        <f t="shared" si="22"/>
        <v>0</v>
      </c>
      <c r="L137" s="18">
        <f t="shared" si="22"/>
        <v>0</v>
      </c>
      <c r="M137" s="18">
        <f t="shared" si="22"/>
        <v>0</v>
      </c>
      <c r="N137" s="18">
        <f t="shared" si="22"/>
        <v>0</v>
      </c>
      <c r="O137" s="18">
        <f t="shared" si="22"/>
        <v>0</v>
      </c>
      <c r="P137" s="18">
        <f t="shared" si="22"/>
        <v>0</v>
      </c>
      <c r="Q137" s="18">
        <f t="shared" si="22"/>
        <v>0</v>
      </c>
      <c r="R137" s="18">
        <f t="shared" si="22"/>
        <v>0</v>
      </c>
      <c r="S137" s="18">
        <f t="shared" si="22"/>
        <v>0</v>
      </c>
      <c r="T137" s="18">
        <f t="shared" si="22"/>
        <v>0</v>
      </c>
      <c r="U137" s="18">
        <f t="shared" si="22"/>
        <v>0</v>
      </c>
      <c r="V137" s="18">
        <f t="shared" si="22"/>
        <v>0</v>
      </c>
    </row>
    <row r="138" spans="1:22" s="30" customFormat="1" ht="48" customHeight="1" outlineLevel="3">
      <c r="A138" s="8" t="s">
        <v>70</v>
      </c>
      <c r="B138" s="9" t="s">
        <v>18</v>
      </c>
      <c r="C138" s="9" t="s">
        <v>6</v>
      </c>
      <c r="D138" s="9" t="s">
        <v>5</v>
      </c>
      <c r="E138" s="9"/>
      <c r="F138" s="10">
        <f>F139</f>
        <v>200</v>
      </c>
      <c r="G138" s="10">
        <f aca="true" t="shared" si="23" ref="G138:V140">G139</f>
        <v>0</v>
      </c>
      <c r="H138" s="10">
        <f t="shared" si="23"/>
        <v>0</v>
      </c>
      <c r="I138" s="10">
        <f t="shared" si="23"/>
        <v>0</v>
      </c>
      <c r="J138" s="10">
        <f t="shared" si="23"/>
        <v>0</v>
      </c>
      <c r="K138" s="10">
        <f t="shared" si="23"/>
        <v>0</v>
      </c>
      <c r="L138" s="10">
        <f t="shared" si="23"/>
        <v>0</v>
      </c>
      <c r="M138" s="10">
        <f t="shared" si="23"/>
        <v>0</v>
      </c>
      <c r="N138" s="10">
        <f t="shared" si="23"/>
        <v>0</v>
      </c>
      <c r="O138" s="10">
        <f t="shared" si="23"/>
        <v>0</v>
      </c>
      <c r="P138" s="10">
        <f t="shared" si="23"/>
        <v>0</v>
      </c>
      <c r="Q138" s="10">
        <f t="shared" si="23"/>
        <v>0</v>
      </c>
      <c r="R138" s="10">
        <f t="shared" si="23"/>
        <v>0</v>
      </c>
      <c r="S138" s="10">
        <f t="shared" si="23"/>
        <v>0</v>
      </c>
      <c r="T138" s="10">
        <f t="shared" si="23"/>
        <v>0</v>
      </c>
      <c r="U138" s="10">
        <f t="shared" si="23"/>
        <v>0</v>
      </c>
      <c r="V138" s="10">
        <f t="shared" si="23"/>
        <v>0</v>
      </c>
    </row>
    <row r="139" spans="1:22" s="30" customFormat="1" ht="18.75" customHeight="1" outlineLevel="3">
      <c r="A139" s="14" t="s">
        <v>107</v>
      </c>
      <c r="B139" s="12" t="s">
        <v>18</v>
      </c>
      <c r="C139" s="12" t="s">
        <v>106</v>
      </c>
      <c r="D139" s="12" t="s">
        <v>5</v>
      </c>
      <c r="E139" s="12"/>
      <c r="F139" s="13">
        <f>F140</f>
        <v>200</v>
      </c>
      <c r="G139" s="13">
        <f t="shared" si="23"/>
        <v>0</v>
      </c>
      <c r="H139" s="13">
        <f t="shared" si="23"/>
        <v>0</v>
      </c>
      <c r="I139" s="13">
        <f t="shared" si="23"/>
        <v>0</v>
      </c>
      <c r="J139" s="13">
        <f t="shared" si="23"/>
        <v>0</v>
      </c>
      <c r="K139" s="13">
        <f t="shared" si="23"/>
        <v>0</v>
      </c>
      <c r="L139" s="13">
        <f t="shared" si="23"/>
        <v>0</v>
      </c>
      <c r="M139" s="13">
        <f t="shared" si="23"/>
        <v>0</v>
      </c>
      <c r="N139" s="13">
        <f t="shared" si="23"/>
        <v>0</v>
      </c>
      <c r="O139" s="13">
        <f t="shared" si="23"/>
        <v>0</v>
      </c>
      <c r="P139" s="13">
        <f t="shared" si="23"/>
        <v>0</v>
      </c>
      <c r="Q139" s="13">
        <f t="shared" si="23"/>
        <v>0</v>
      </c>
      <c r="R139" s="13">
        <f t="shared" si="23"/>
        <v>0</v>
      </c>
      <c r="S139" s="13">
        <f t="shared" si="23"/>
        <v>0</v>
      </c>
      <c r="T139" s="13">
        <f t="shared" si="23"/>
        <v>0</v>
      </c>
      <c r="U139" s="13">
        <f t="shared" si="23"/>
        <v>0</v>
      </c>
      <c r="V139" s="13">
        <f t="shared" si="23"/>
        <v>0</v>
      </c>
    </row>
    <row r="140" spans="1:22" s="30" customFormat="1" ht="32.25" customHeight="1" outlineLevel="4">
      <c r="A140" s="61" t="s">
        <v>71</v>
      </c>
      <c r="B140" s="19" t="s">
        <v>18</v>
      </c>
      <c r="C140" s="19" t="s">
        <v>19</v>
      </c>
      <c r="D140" s="19" t="s">
        <v>5</v>
      </c>
      <c r="E140" s="19"/>
      <c r="F140" s="20">
        <f>F141</f>
        <v>200</v>
      </c>
      <c r="G140" s="7">
        <f t="shared" si="23"/>
        <v>0</v>
      </c>
      <c r="H140" s="7">
        <f t="shared" si="23"/>
        <v>0</v>
      </c>
      <c r="I140" s="7">
        <f t="shared" si="23"/>
        <v>0</v>
      </c>
      <c r="J140" s="7">
        <f t="shared" si="23"/>
        <v>0</v>
      </c>
      <c r="K140" s="7">
        <f t="shared" si="23"/>
        <v>0</v>
      </c>
      <c r="L140" s="7">
        <f t="shared" si="23"/>
        <v>0</v>
      </c>
      <c r="M140" s="7">
        <f t="shared" si="23"/>
        <v>0</v>
      </c>
      <c r="N140" s="7">
        <f t="shared" si="23"/>
        <v>0</v>
      </c>
      <c r="O140" s="7">
        <f t="shared" si="23"/>
        <v>0</v>
      </c>
      <c r="P140" s="7">
        <f t="shared" si="23"/>
        <v>0</v>
      </c>
      <c r="Q140" s="7">
        <f t="shared" si="23"/>
        <v>0</v>
      </c>
      <c r="R140" s="7">
        <f t="shared" si="23"/>
        <v>0</v>
      </c>
      <c r="S140" s="7">
        <f t="shared" si="23"/>
        <v>0</v>
      </c>
      <c r="T140" s="7">
        <f t="shared" si="23"/>
        <v>0</v>
      </c>
      <c r="U140" s="7">
        <f t="shared" si="23"/>
        <v>0</v>
      </c>
      <c r="V140" s="7">
        <f t="shared" si="23"/>
        <v>0</v>
      </c>
    </row>
    <row r="141" spans="1:22" s="30" customFormat="1" ht="31.5" outlineLevel="5">
      <c r="A141" s="5" t="s">
        <v>205</v>
      </c>
      <c r="B141" s="6" t="s">
        <v>18</v>
      </c>
      <c r="C141" s="6" t="s">
        <v>19</v>
      </c>
      <c r="D141" s="6" t="s">
        <v>206</v>
      </c>
      <c r="E141" s="6"/>
      <c r="F141" s="7">
        <f>F143+F142</f>
        <v>200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</row>
    <row r="142" spans="1:22" s="30" customFormat="1" ht="31.5" outlineLevel="5">
      <c r="A142" s="58" t="s">
        <v>207</v>
      </c>
      <c r="B142" s="59" t="s">
        <v>18</v>
      </c>
      <c r="C142" s="59" t="s">
        <v>19</v>
      </c>
      <c r="D142" s="59" t="s">
        <v>208</v>
      </c>
      <c r="E142" s="59"/>
      <c r="F142" s="60">
        <v>26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</row>
    <row r="143" spans="1:22" s="30" customFormat="1" ht="31.5" outlineLevel="5">
      <c r="A143" s="58" t="s">
        <v>209</v>
      </c>
      <c r="B143" s="59" t="s">
        <v>18</v>
      </c>
      <c r="C143" s="59" t="s">
        <v>19</v>
      </c>
      <c r="D143" s="59" t="s">
        <v>210</v>
      </c>
      <c r="E143" s="59"/>
      <c r="F143" s="60">
        <v>174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</row>
    <row r="144" spans="1:22" s="30" customFormat="1" ht="18.75" outlineLevel="6">
      <c r="A144" s="16" t="s">
        <v>124</v>
      </c>
      <c r="B144" s="17" t="s">
        <v>123</v>
      </c>
      <c r="C144" s="17" t="s">
        <v>6</v>
      </c>
      <c r="D144" s="17" t="s">
        <v>5</v>
      </c>
      <c r="E144" s="17"/>
      <c r="F144" s="18">
        <f>F146+F151</f>
        <v>6930</v>
      </c>
      <c r="G144" s="18" t="e">
        <f aca="true" t="shared" si="24" ref="G144:V144">G146+G151</f>
        <v>#REF!</v>
      </c>
      <c r="H144" s="18" t="e">
        <f t="shared" si="24"/>
        <v>#REF!</v>
      </c>
      <c r="I144" s="18" t="e">
        <f t="shared" si="24"/>
        <v>#REF!</v>
      </c>
      <c r="J144" s="18" t="e">
        <f t="shared" si="24"/>
        <v>#REF!</v>
      </c>
      <c r="K144" s="18" t="e">
        <f t="shared" si="24"/>
        <v>#REF!</v>
      </c>
      <c r="L144" s="18" t="e">
        <f t="shared" si="24"/>
        <v>#REF!</v>
      </c>
      <c r="M144" s="18" t="e">
        <f t="shared" si="24"/>
        <v>#REF!</v>
      </c>
      <c r="N144" s="18" t="e">
        <f t="shared" si="24"/>
        <v>#REF!</v>
      </c>
      <c r="O144" s="18" t="e">
        <f t="shared" si="24"/>
        <v>#REF!</v>
      </c>
      <c r="P144" s="18" t="e">
        <f t="shared" si="24"/>
        <v>#REF!</v>
      </c>
      <c r="Q144" s="18" t="e">
        <f t="shared" si="24"/>
        <v>#REF!</v>
      </c>
      <c r="R144" s="18" t="e">
        <f t="shared" si="24"/>
        <v>#REF!</v>
      </c>
      <c r="S144" s="18" t="e">
        <f t="shared" si="24"/>
        <v>#REF!</v>
      </c>
      <c r="T144" s="18" t="e">
        <f t="shared" si="24"/>
        <v>#REF!</v>
      </c>
      <c r="U144" s="18" t="e">
        <f t="shared" si="24"/>
        <v>#REF!</v>
      </c>
      <c r="V144" s="18" t="e">
        <f t="shared" si="24"/>
        <v>#REF!</v>
      </c>
    </row>
    <row r="145" spans="1:22" s="30" customFormat="1" ht="18.75" outlineLevel="6">
      <c r="A145" s="16" t="s">
        <v>76</v>
      </c>
      <c r="B145" s="17" t="s">
        <v>123</v>
      </c>
      <c r="C145" s="17" t="s">
        <v>6</v>
      </c>
      <c r="D145" s="17" t="s">
        <v>5</v>
      </c>
      <c r="E145" s="17"/>
      <c r="F145" s="18">
        <f>F147+F162</f>
        <v>6425</v>
      </c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</row>
    <row r="146" spans="1:22" s="30" customFormat="1" ht="15.75" outlineLevel="6">
      <c r="A146" s="22" t="s">
        <v>140</v>
      </c>
      <c r="B146" s="9" t="s">
        <v>139</v>
      </c>
      <c r="C146" s="9" t="s">
        <v>6</v>
      </c>
      <c r="D146" s="9" t="s">
        <v>5</v>
      </c>
      <c r="E146" s="9"/>
      <c r="F146" s="10">
        <f>F147</f>
        <v>1700</v>
      </c>
      <c r="G146" s="10">
        <f aca="true" t="shared" si="25" ref="G146:V147">G147</f>
        <v>0</v>
      </c>
      <c r="H146" s="10">
        <f t="shared" si="25"/>
        <v>0</v>
      </c>
      <c r="I146" s="10">
        <f t="shared" si="25"/>
        <v>0</v>
      </c>
      <c r="J146" s="10">
        <f t="shared" si="25"/>
        <v>0</v>
      </c>
      <c r="K146" s="10">
        <f t="shared" si="25"/>
        <v>0</v>
      </c>
      <c r="L146" s="10">
        <f t="shared" si="25"/>
        <v>0</v>
      </c>
      <c r="M146" s="10">
        <f t="shared" si="25"/>
        <v>0</v>
      </c>
      <c r="N146" s="10">
        <f t="shared" si="25"/>
        <v>0</v>
      </c>
      <c r="O146" s="10">
        <f t="shared" si="25"/>
        <v>0</v>
      </c>
      <c r="P146" s="10">
        <f t="shared" si="25"/>
        <v>0</v>
      </c>
      <c r="Q146" s="10">
        <f t="shared" si="25"/>
        <v>0</v>
      </c>
      <c r="R146" s="10">
        <f t="shared" si="25"/>
        <v>0</v>
      </c>
      <c r="S146" s="10">
        <f t="shared" si="25"/>
        <v>0</v>
      </c>
      <c r="T146" s="10">
        <f t="shared" si="25"/>
        <v>0</v>
      </c>
      <c r="U146" s="10">
        <f t="shared" si="25"/>
        <v>0</v>
      </c>
      <c r="V146" s="10">
        <f t="shared" si="25"/>
        <v>0</v>
      </c>
    </row>
    <row r="147" spans="1:22" s="30" customFormat="1" ht="15.75" outlineLevel="6">
      <c r="A147" s="14" t="s">
        <v>76</v>
      </c>
      <c r="B147" s="12" t="s">
        <v>139</v>
      </c>
      <c r="C147" s="12" t="s">
        <v>24</v>
      </c>
      <c r="D147" s="12" t="s">
        <v>5</v>
      </c>
      <c r="E147" s="12"/>
      <c r="F147" s="13">
        <f>F148</f>
        <v>1700</v>
      </c>
      <c r="G147" s="13">
        <f t="shared" si="25"/>
        <v>0</v>
      </c>
      <c r="H147" s="13">
        <f t="shared" si="25"/>
        <v>0</v>
      </c>
      <c r="I147" s="13">
        <f t="shared" si="25"/>
        <v>0</v>
      </c>
      <c r="J147" s="13">
        <f t="shared" si="25"/>
        <v>0</v>
      </c>
      <c r="K147" s="13">
        <f t="shared" si="25"/>
        <v>0</v>
      </c>
      <c r="L147" s="13">
        <f t="shared" si="25"/>
        <v>0</v>
      </c>
      <c r="M147" s="13">
        <f t="shared" si="25"/>
        <v>0</v>
      </c>
      <c r="N147" s="13">
        <f t="shared" si="25"/>
        <v>0</v>
      </c>
      <c r="O147" s="13">
        <f t="shared" si="25"/>
        <v>0</v>
      </c>
      <c r="P147" s="13">
        <f t="shared" si="25"/>
        <v>0</v>
      </c>
      <c r="Q147" s="13">
        <f t="shared" si="25"/>
        <v>0</v>
      </c>
      <c r="R147" s="13">
        <f t="shared" si="25"/>
        <v>0</v>
      </c>
      <c r="S147" s="13">
        <f t="shared" si="25"/>
        <v>0</v>
      </c>
      <c r="T147" s="13">
        <f t="shared" si="25"/>
        <v>0</v>
      </c>
      <c r="U147" s="13">
        <f t="shared" si="25"/>
        <v>0</v>
      </c>
      <c r="V147" s="13">
        <f t="shared" si="25"/>
        <v>0</v>
      </c>
    </row>
    <row r="148" spans="1:22" s="30" customFormat="1" ht="47.25" outlineLevel="6">
      <c r="A148" s="61" t="s">
        <v>235</v>
      </c>
      <c r="B148" s="19" t="s">
        <v>139</v>
      </c>
      <c r="C148" s="19" t="s">
        <v>236</v>
      </c>
      <c r="D148" s="19" t="s">
        <v>5</v>
      </c>
      <c r="E148" s="19"/>
      <c r="F148" s="20">
        <f>F149</f>
        <v>1700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</row>
    <row r="149" spans="1:22" s="30" customFormat="1" ht="31.5" outlineLevel="6">
      <c r="A149" s="5" t="s">
        <v>205</v>
      </c>
      <c r="B149" s="6" t="s">
        <v>139</v>
      </c>
      <c r="C149" s="6" t="s">
        <v>236</v>
      </c>
      <c r="D149" s="6" t="s">
        <v>206</v>
      </c>
      <c r="E149" s="6"/>
      <c r="F149" s="7">
        <f>F150</f>
        <v>1700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</row>
    <row r="150" spans="1:22" s="30" customFormat="1" ht="31.5" outlineLevel="6">
      <c r="A150" s="58" t="s">
        <v>209</v>
      </c>
      <c r="B150" s="59" t="s">
        <v>139</v>
      </c>
      <c r="C150" s="59" t="s">
        <v>236</v>
      </c>
      <c r="D150" s="59" t="s">
        <v>210</v>
      </c>
      <c r="E150" s="59"/>
      <c r="F150" s="60">
        <v>1700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</row>
    <row r="151" spans="1:22" s="30" customFormat="1" ht="15.75" outlineLevel="3">
      <c r="A151" s="8" t="s">
        <v>72</v>
      </c>
      <c r="B151" s="9" t="s">
        <v>20</v>
      </c>
      <c r="C151" s="9" t="s">
        <v>6</v>
      </c>
      <c r="D151" s="9" t="s">
        <v>5</v>
      </c>
      <c r="E151" s="9"/>
      <c r="F151" s="10">
        <f>F152+F155+F162+F159</f>
        <v>5230</v>
      </c>
      <c r="G151" s="10" t="e">
        <f>G152+G155+G162+#REF!</f>
        <v>#REF!</v>
      </c>
      <c r="H151" s="10" t="e">
        <f>H152+H155+H162+#REF!</f>
        <v>#REF!</v>
      </c>
      <c r="I151" s="10" t="e">
        <f>I152+I155+I162+#REF!</f>
        <v>#REF!</v>
      </c>
      <c r="J151" s="10" t="e">
        <f>J152+J155+J162+#REF!</f>
        <v>#REF!</v>
      </c>
      <c r="K151" s="10" t="e">
        <f>K152+K155+K162+#REF!</f>
        <v>#REF!</v>
      </c>
      <c r="L151" s="10" t="e">
        <f>L152+L155+L162+#REF!</f>
        <v>#REF!</v>
      </c>
      <c r="M151" s="10" t="e">
        <f>M152+M155+M162+#REF!</f>
        <v>#REF!</v>
      </c>
      <c r="N151" s="10" t="e">
        <f>N152+N155+N162+#REF!</f>
        <v>#REF!</v>
      </c>
      <c r="O151" s="10" t="e">
        <f>O152+O155+O162+#REF!</f>
        <v>#REF!</v>
      </c>
      <c r="P151" s="10" t="e">
        <f>P152+P155+P162+#REF!</f>
        <v>#REF!</v>
      </c>
      <c r="Q151" s="10" t="e">
        <f>Q152+Q155+Q162+#REF!</f>
        <v>#REF!</v>
      </c>
      <c r="R151" s="10" t="e">
        <f>R152+R155+R162+#REF!</f>
        <v>#REF!</v>
      </c>
      <c r="S151" s="10" t="e">
        <f>S152+S155+S162+#REF!</f>
        <v>#REF!</v>
      </c>
      <c r="T151" s="10" t="e">
        <f>T152+T155+T162+#REF!</f>
        <v>#REF!</v>
      </c>
      <c r="U151" s="10" t="e">
        <f>U152+U155+U162+#REF!</f>
        <v>#REF!</v>
      </c>
      <c r="V151" s="10" t="e">
        <f>V152+V155+V162+#REF!</f>
        <v>#REF!</v>
      </c>
    </row>
    <row r="152" spans="1:22" s="30" customFormat="1" ht="33" customHeight="1" outlineLevel="4">
      <c r="A152" s="14" t="s">
        <v>73</v>
      </c>
      <c r="B152" s="12" t="s">
        <v>20</v>
      </c>
      <c r="C152" s="12" t="s">
        <v>21</v>
      </c>
      <c r="D152" s="12" t="s">
        <v>5</v>
      </c>
      <c r="E152" s="12"/>
      <c r="F152" s="13">
        <f>F153+F154</f>
        <v>0</v>
      </c>
      <c r="G152" s="13">
        <f aca="true" t="shared" si="26" ref="G152:V152">G153</f>
        <v>0</v>
      </c>
      <c r="H152" s="13">
        <f t="shared" si="26"/>
        <v>0</v>
      </c>
      <c r="I152" s="13">
        <f t="shared" si="26"/>
        <v>0</v>
      </c>
      <c r="J152" s="13">
        <f t="shared" si="26"/>
        <v>0</v>
      </c>
      <c r="K152" s="13">
        <f t="shared" si="26"/>
        <v>0</v>
      </c>
      <c r="L152" s="13">
        <f t="shared" si="26"/>
        <v>0</v>
      </c>
      <c r="M152" s="13">
        <f t="shared" si="26"/>
        <v>0</v>
      </c>
      <c r="N152" s="13">
        <f t="shared" si="26"/>
        <v>0</v>
      </c>
      <c r="O152" s="13">
        <f t="shared" si="26"/>
        <v>0</v>
      </c>
      <c r="P152" s="13">
        <f t="shared" si="26"/>
        <v>0</v>
      </c>
      <c r="Q152" s="13">
        <f t="shared" si="26"/>
        <v>0</v>
      </c>
      <c r="R152" s="13">
        <f t="shared" si="26"/>
        <v>0</v>
      </c>
      <c r="S152" s="13">
        <f t="shared" si="26"/>
        <v>0</v>
      </c>
      <c r="T152" s="13">
        <f t="shared" si="26"/>
        <v>0</v>
      </c>
      <c r="U152" s="13">
        <f t="shared" si="26"/>
        <v>0</v>
      </c>
      <c r="V152" s="13">
        <f t="shared" si="26"/>
        <v>0</v>
      </c>
    </row>
    <row r="153" spans="1:22" s="30" customFormat="1" ht="31.5" outlineLevel="5">
      <c r="A153" s="5" t="s">
        <v>205</v>
      </c>
      <c r="B153" s="6" t="s">
        <v>20</v>
      </c>
      <c r="C153" s="6" t="s">
        <v>21</v>
      </c>
      <c r="D153" s="6" t="s">
        <v>206</v>
      </c>
      <c r="E153" s="6"/>
      <c r="F153" s="7">
        <f>F154</f>
        <v>0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</row>
    <row r="154" spans="1:22" s="30" customFormat="1" ht="31.5" outlineLevel="5">
      <c r="A154" s="58" t="s">
        <v>209</v>
      </c>
      <c r="B154" s="59" t="s">
        <v>20</v>
      </c>
      <c r="C154" s="59" t="s">
        <v>21</v>
      </c>
      <c r="D154" s="59" t="s">
        <v>210</v>
      </c>
      <c r="E154" s="59"/>
      <c r="F154" s="60">
        <v>0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</row>
    <row r="155" spans="1:22" s="30" customFormat="1" ht="32.25" customHeight="1" outlineLevel="6">
      <c r="A155" s="14" t="s">
        <v>108</v>
      </c>
      <c r="B155" s="12" t="s">
        <v>20</v>
      </c>
      <c r="C155" s="12" t="s">
        <v>109</v>
      </c>
      <c r="D155" s="12" t="s">
        <v>5</v>
      </c>
      <c r="E155" s="12"/>
      <c r="F155" s="13">
        <f>F156</f>
        <v>300</v>
      </c>
      <c r="G155" s="13">
        <f aca="true" t="shared" si="27" ref="G155:V156">G156</f>
        <v>0</v>
      </c>
      <c r="H155" s="13">
        <f t="shared" si="27"/>
        <v>0</v>
      </c>
      <c r="I155" s="13">
        <f t="shared" si="27"/>
        <v>0</v>
      </c>
      <c r="J155" s="13">
        <f t="shared" si="27"/>
        <v>0</v>
      </c>
      <c r="K155" s="13">
        <f t="shared" si="27"/>
        <v>0</v>
      </c>
      <c r="L155" s="13">
        <f t="shared" si="27"/>
        <v>0</v>
      </c>
      <c r="M155" s="13">
        <f t="shared" si="27"/>
        <v>0</v>
      </c>
      <c r="N155" s="13">
        <f t="shared" si="27"/>
        <v>0</v>
      </c>
      <c r="O155" s="13">
        <f t="shared" si="27"/>
        <v>0</v>
      </c>
      <c r="P155" s="13">
        <f t="shared" si="27"/>
        <v>0</v>
      </c>
      <c r="Q155" s="13">
        <f t="shared" si="27"/>
        <v>0</v>
      </c>
      <c r="R155" s="13">
        <f t="shared" si="27"/>
        <v>0</v>
      </c>
      <c r="S155" s="13">
        <f t="shared" si="27"/>
        <v>0</v>
      </c>
      <c r="T155" s="13">
        <f t="shared" si="27"/>
        <v>0</v>
      </c>
      <c r="U155" s="13">
        <f t="shared" si="27"/>
        <v>0</v>
      </c>
      <c r="V155" s="13">
        <f t="shared" si="27"/>
        <v>0</v>
      </c>
    </row>
    <row r="156" spans="1:22" s="30" customFormat="1" ht="15.75" outlineLevel="4">
      <c r="A156" s="8" t="s">
        <v>74</v>
      </c>
      <c r="B156" s="9" t="s">
        <v>20</v>
      </c>
      <c r="C156" s="9" t="s">
        <v>22</v>
      </c>
      <c r="D156" s="9" t="s">
        <v>5</v>
      </c>
      <c r="E156" s="9"/>
      <c r="F156" s="10">
        <f>F157</f>
        <v>300</v>
      </c>
      <c r="G156" s="7">
        <f t="shared" si="27"/>
        <v>0</v>
      </c>
      <c r="H156" s="7">
        <f t="shared" si="27"/>
        <v>0</v>
      </c>
      <c r="I156" s="7">
        <f t="shared" si="27"/>
        <v>0</v>
      </c>
      <c r="J156" s="7">
        <f t="shared" si="27"/>
        <v>0</v>
      </c>
      <c r="K156" s="7">
        <f t="shared" si="27"/>
        <v>0</v>
      </c>
      <c r="L156" s="7">
        <f t="shared" si="27"/>
        <v>0</v>
      </c>
      <c r="M156" s="7">
        <f t="shared" si="27"/>
        <v>0</v>
      </c>
      <c r="N156" s="7">
        <f t="shared" si="27"/>
        <v>0</v>
      </c>
      <c r="O156" s="7">
        <f t="shared" si="27"/>
        <v>0</v>
      </c>
      <c r="P156" s="7">
        <f t="shared" si="27"/>
        <v>0</v>
      </c>
      <c r="Q156" s="7">
        <f t="shared" si="27"/>
        <v>0</v>
      </c>
      <c r="R156" s="7">
        <f t="shared" si="27"/>
        <v>0</v>
      </c>
      <c r="S156" s="7">
        <f t="shared" si="27"/>
        <v>0</v>
      </c>
      <c r="T156" s="7">
        <f t="shared" si="27"/>
        <v>0</v>
      </c>
      <c r="U156" s="7">
        <f t="shared" si="27"/>
        <v>0</v>
      </c>
      <c r="V156" s="7">
        <f t="shared" si="27"/>
        <v>0</v>
      </c>
    </row>
    <row r="157" spans="1:22" s="30" customFormat="1" ht="31.5" outlineLevel="5">
      <c r="A157" s="5" t="s">
        <v>205</v>
      </c>
      <c r="B157" s="6" t="s">
        <v>20</v>
      </c>
      <c r="C157" s="6" t="s">
        <v>22</v>
      </c>
      <c r="D157" s="6" t="s">
        <v>206</v>
      </c>
      <c r="E157" s="6"/>
      <c r="F157" s="7">
        <f>F158</f>
        <v>300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</row>
    <row r="158" spans="1:22" s="30" customFormat="1" ht="31.5" outlineLevel="5">
      <c r="A158" s="58" t="s">
        <v>209</v>
      </c>
      <c r="B158" s="59" t="s">
        <v>20</v>
      </c>
      <c r="C158" s="59" t="s">
        <v>22</v>
      </c>
      <c r="D158" s="59" t="s">
        <v>210</v>
      </c>
      <c r="E158" s="59"/>
      <c r="F158" s="60">
        <v>300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</row>
    <row r="159" spans="1:22" s="30" customFormat="1" ht="15.75" outlineLevel="5">
      <c r="A159" s="14" t="s">
        <v>130</v>
      </c>
      <c r="B159" s="9" t="s">
        <v>20</v>
      </c>
      <c r="C159" s="9" t="s">
        <v>129</v>
      </c>
      <c r="D159" s="9" t="s">
        <v>5</v>
      </c>
      <c r="E159" s="9"/>
      <c r="F159" s="10">
        <f>F160</f>
        <v>205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</row>
    <row r="160" spans="1:22" s="30" customFormat="1" ht="31.5" outlineLevel="5">
      <c r="A160" s="89" t="s">
        <v>325</v>
      </c>
      <c r="B160" s="19" t="s">
        <v>20</v>
      </c>
      <c r="C160" s="19" t="s">
        <v>326</v>
      </c>
      <c r="D160" s="19" t="s">
        <v>5</v>
      </c>
      <c r="E160" s="19"/>
      <c r="F160" s="20">
        <f>F161</f>
        <v>205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</row>
    <row r="161" spans="1:22" s="30" customFormat="1" ht="31.5" outlineLevel="5">
      <c r="A161" s="5" t="s">
        <v>240</v>
      </c>
      <c r="B161" s="6" t="s">
        <v>20</v>
      </c>
      <c r="C161" s="6" t="s">
        <v>326</v>
      </c>
      <c r="D161" s="6" t="s">
        <v>238</v>
      </c>
      <c r="E161" s="6"/>
      <c r="F161" s="7">
        <v>205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</row>
    <row r="162" spans="1:22" s="30" customFormat="1" ht="15.75" outlineLevel="5">
      <c r="A162" s="14" t="s">
        <v>76</v>
      </c>
      <c r="B162" s="9" t="s">
        <v>20</v>
      </c>
      <c r="C162" s="9" t="s">
        <v>24</v>
      </c>
      <c r="D162" s="9" t="s">
        <v>5</v>
      </c>
      <c r="E162" s="9"/>
      <c r="F162" s="10">
        <f>F163+F170+F167</f>
        <v>4725</v>
      </c>
      <c r="G162" s="10" t="e">
        <f>#REF!</f>
        <v>#REF!</v>
      </c>
      <c r="H162" s="10" t="e">
        <f>#REF!</f>
        <v>#REF!</v>
      </c>
      <c r="I162" s="10" t="e">
        <f>#REF!</f>
        <v>#REF!</v>
      </c>
      <c r="J162" s="10" t="e">
        <f>#REF!</f>
        <v>#REF!</v>
      </c>
      <c r="K162" s="10" t="e">
        <f>#REF!</f>
        <v>#REF!</v>
      </c>
      <c r="L162" s="10" t="e">
        <f>#REF!</f>
        <v>#REF!</v>
      </c>
      <c r="M162" s="10" t="e">
        <f>#REF!</f>
        <v>#REF!</v>
      </c>
      <c r="N162" s="10" t="e">
        <f>#REF!</f>
        <v>#REF!</v>
      </c>
      <c r="O162" s="10" t="e">
        <f>#REF!</f>
        <v>#REF!</v>
      </c>
      <c r="P162" s="10" t="e">
        <f>#REF!</f>
        <v>#REF!</v>
      </c>
      <c r="Q162" s="10" t="e">
        <f>#REF!</f>
        <v>#REF!</v>
      </c>
      <c r="R162" s="10" t="e">
        <f>#REF!</f>
        <v>#REF!</v>
      </c>
      <c r="S162" s="10" t="e">
        <f>#REF!</f>
        <v>#REF!</v>
      </c>
      <c r="T162" s="10" t="e">
        <f>#REF!</f>
        <v>#REF!</v>
      </c>
      <c r="U162" s="10" t="e">
        <f>#REF!</f>
        <v>#REF!</v>
      </c>
      <c r="V162" s="10" t="e">
        <f>#REF!</f>
        <v>#REF!</v>
      </c>
    </row>
    <row r="163" spans="1:22" s="30" customFormat="1" ht="47.25" outlineLevel="5">
      <c r="A163" s="61" t="s">
        <v>239</v>
      </c>
      <c r="B163" s="19" t="s">
        <v>20</v>
      </c>
      <c r="C163" s="19" t="s">
        <v>237</v>
      </c>
      <c r="D163" s="19" t="s">
        <v>5</v>
      </c>
      <c r="E163" s="19"/>
      <c r="F163" s="20">
        <f>F164+F166</f>
        <v>205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</row>
    <row r="164" spans="1:22" s="30" customFormat="1" ht="31.5" outlineLevel="5">
      <c r="A164" s="5" t="s">
        <v>205</v>
      </c>
      <c r="B164" s="6" t="s">
        <v>20</v>
      </c>
      <c r="C164" s="6" t="s">
        <v>237</v>
      </c>
      <c r="D164" s="6" t="s">
        <v>206</v>
      </c>
      <c r="E164" s="6"/>
      <c r="F164" s="7">
        <f>F165</f>
        <v>105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</row>
    <row r="165" spans="1:22" s="30" customFormat="1" ht="31.5" outlineLevel="5">
      <c r="A165" s="58" t="s">
        <v>209</v>
      </c>
      <c r="B165" s="59" t="s">
        <v>20</v>
      </c>
      <c r="C165" s="59" t="s">
        <v>237</v>
      </c>
      <c r="D165" s="59" t="s">
        <v>210</v>
      </c>
      <c r="E165" s="59"/>
      <c r="F165" s="60">
        <v>105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</row>
    <row r="166" spans="1:22" s="30" customFormat="1" ht="31.5" outlineLevel="5">
      <c r="A166" s="5" t="s">
        <v>240</v>
      </c>
      <c r="B166" s="6" t="s">
        <v>20</v>
      </c>
      <c r="C166" s="6" t="s">
        <v>237</v>
      </c>
      <c r="D166" s="6" t="s">
        <v>238</v>
      </c>
      <c r="E166" s="6"/>
      <c r="F166" s="7">
        <v>100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</row>
    <row r="167" spans="1:22" s="30" customFormat="1" ht="15.75" outlineLevel="5">
      <c r="A167" s="61" t="s">
        <v>274</v>
      </c>
      <c r="B167" s="19" t="s">
        <v>20</v>
      </c>
      <c r="C167" s="19" t="s">
        <v>275</v>
      </c>
      <c r="D167" s="19" t="s">
        <v>5</v>
      </c>
      <c r="E167" s="19"/>
      <c r="F167" s="20">
        <f>F168</f>
        <v>70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</row>
    <row r="168" spans="1:22" s="30" customFormat="1" ht="31.5" outlineLevel="5">
      <c r="A168" s="5" t="s">
        <v>205</v>
      </c>
      <c r="B168" s="6" t="s">
        <v>20</v>
      </c>
      <c r="C168" s="6" t="s">
        <v>275</v>
      </c>
      <c r="D168" s="6" t="s">
        <v>206</v>
      </c>
      <c r="E168" s="6"/>
      <c r="F168" s="7">
        <f>F169</f>
        <v>70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</row>
    <row r="169" spans="1:22" s="30" customFormat="1" ht="31.5" outlineLevel="5">
      <c r="A169" s="58" t="s">
        <v>209</v>
      </c>
      <c r="B169" s="59" t="s">
        <v>20</v>
      </c>
      <c r="C169" s="59" t="s">
        <v>275</v>
      </c>
      <c r="D169" s="59" t="s">
        <v>210</v>
      </c>
      <c r="E169" s="59"/>
      <c r="F169" s="60">
        <v>70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</row>
    <row r="170" spans="1:22" s="30" customFormat="1" ht="31.5" outlineLevel="5">
      <c r="A170" s="61" t="s">
        <v>242</v>
      </c>
      <c r="B170" s="19" t="s">
        <v>20</v>
      </c>
      <c r="C170" s="19" t="s">
        <v>241</v>
      </c>
      <c r="D170" s="19" t="s">
        <v>5</v>
      </c>
      <c r="E170" s="19"/>
      <c r="F170" s="20">
        <f>F171</f>
        <v>4450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</row>
    <row r="171" spans="1:22" s="30" customFormat="1" ht="31.5" outlineLevel="5">
      <c r="A171" s="5" t="s">
        <v>205</v>
      </c>
      <c r="B171" s="6" t="s">
        <v>20</v>
      </c>
      <c r="C171" s="6" t="s">
        <v>241</v>
      </c>
      <c r="D171" s="6" t="s">
        <v>206</v>
      </c>
      <c r="E171" s="6"/>
      <c r="F171" s="7">
        <f>F172</f>
        <v>4450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</row>
    <row r="172" spans="1:22" s="30" customFormat="1" ht="31.5" outlineLevel="5">
      <c r="A172" s="58" t="s">
        <v>209</v>
      </c>
      <c r="B172" s="59" t="s">
        <v>20</v>
      </c>
      <c r="C172" s="59" t="s">
        <v>241</v>
      </c>
      <c r="D172" s="59" t="s">
        <v>210</v>
      </c>
      <c r="E172" s="59"/>
      <c r="F172" s="60">
        <v>4450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</row>
    <row r="173" spans="1:22" s="30" customFormat="1" ht="18.75" outlineLevel="6">
      <c r="A173" s="16" t="s">
        <v>155</v>
      </c>
      <c r="B173" s="17" t="s">
        <v>122</v>
      </c>
      <c r="C173" s="17" t="s">
        <v>6</v>
      </c>
      <c r="D173" s="17" t="s">
        <v>5</v>
      </c>
      <c r="E173" s="17"/>
      <c r="F173" s="18">
        <f>F174</f>
        <v>2230.7</v>
      </c>
      <c r="G173" s="18" t="e">
        <f>#REF!+G174</f>
        <v>#REF!</v>
      </c>
      <c r="H173" s="18" t="e">
        <f>#REF!+H174</f>
        <v>#REF!</v>
      </c>
      <c r="I173" s="18" t="e">
        <f>#REF!+I174</f>
        <v>#REF!</v>
      </c>
      <c r="J173" s="18" t="e">
        <f>#REF!+J174</f>
        <v>#REF!</v>
      </c>
      <c r="K173" s="18" t="e">
        <f>#REF!+K174</f>
        <v>#REF!</v>
      </c>
      <c r="L173" s="18" t="e">
        <f>#REF!+L174</f>
        <v>#REF!</v>
      </c>
      <c r="M173" s="18" t="e">
        <f>#REF!+M174</f>
        <v>#REF!</v>
      </c>
      <c r="N173" s="18" t="e">
        <f>#REF!+N174</f>
        <v>#REF!</v>
      </c>
      <c r="O173" s="18" t="e">
        <f>#REF!+O174</f>
        <v>#REF!</v>
      </c>
      <c r="P173" s="18" t="e">
        <f>#REF!+P174</f>
        <v>#REF!</v>
      </c>
      <c r="Q173" s="18" t="e">
        <f>#REF!+Q174</f>
        <v>#REF!</v>
      </c>
      <c r="R173" s="18" t="e">
        <f>#REF!+R174</f>
        <v>#REF!</v>
      </c>
      <c r="S173" s="18" t="e">
        <f>#REF!+S174</f>
        <v>#REF!</v>
      </c>
      <c r="T173" s="18" t="e">
        <f>#REF!+T174</f>
        <v>#REF!</v>
      </c>
      <c r="U173" s="18" t="e">
        <f>#REF!+U174</f>
        <v>#REF!</v>
      </c>
      <c r="V173" s="18" t="e">
        <f>#REF!+V174</f>
        <v>#REF!</v>
      </c>
    </row>
    <row r="174" spans="1:22" s="30" customFormat="1" ht="17.25" customHeight="1" outlineLevel="3">
      <c r="A174" s="8" t="s">
        <v>75</v>
      </c>
      <c r="B174" s="9" t="s">
        <v>23</v>
      </c>
      <c r="C174" s="9" t="s">
        <v>6</v>
      </c>
      <c r="D174" s="9" t="s">
        <v>5</v>
      </c>
      <c r="E174" s="9"/>
      <c r="F174" s="10">
        <f>F175+F182</f>
        <v>2230.7</v>
      </c>
      <c r="G174" s="10">
        <f aca="true" t="shared" si="28" ref="G174:V174">G175+G182</f>
        <v>0</v>
      </c>
      <c r="H174" s="10">
        <f t="shared" si="28"/>
        <v>0</v>
      </c>
      <c r="I174" s="10">
        <f t="shared" si="28"/>
        <v>0</v>
      </c>
      <c r="J174" s="10">
        <f t="shared" si="28"/>
        <v>0</v>
      </c>
      <c r="K174" s="10">
        <f t="shared" si="28"/>
        <v>0</v>
      </c>
      <c r="L174" s="10">
        <f t="shared" si="28"/>
        <v>0</v>
      </c>
      <c r="M174" s="10">
        <f t="shared" si="28"/>
        <v>0</v>
      </c>
      <c r="N174" s="10">
        <f t="shared" si="28"/>
        <v>0</v>
      </c>
      <c r="O174" s="10">
        <f t="shared" si="28"/>
        <v>0</v>
      </c>
      <c r="P174" s="10">
        <f t="shared" si="28"/>
        <v>0</v>
      </c>
      <c r="Q174" s="10">
        <f t="shared" si="28"/>
        <v>0</v>
      </c>
      <c r="R174" s="10">
        <f t="shared" si="28"/>
        <v>0</v>
      </c>
      <c r="S174" s="10">
        <f t="shared" si="28"/>
        <v>0</v>
      </c>
      <c r="T174" s="10">
        <f t="shared" si="28"/>
        <v>0</v>
      </c>
      <c r="U174" s="10">
        <f t="shared" si="28"/>
        <v>0</v>
      </c>
      <c r="V174" s="10">
        <f t="shared" si="28"/>
        <v>0</v>
      </c>
    </row>
    <row r="175" spans="1:22" s="30" customFormat="1" ht="34.5" customHeight="1" outlineLevel="3">
      <c r="A175" s="14" t="s">
        <v>146</v>
      </c>
      <c r="B175" s="12" t="s">
        <v>23</v>
      </c>
      <c r="C175" s="12" t="s">
        <v>145</v>
      </c>
      <c r="D175" s="12" t="s">
        <v>5</v>
      </c>
      <c r="E175" s="12"/>
      <c r="F175" s="13">
        <f>F176+F179</f>
        <v>359</v>
      </c>
      <c r="G175" s="13">
        <f aca="true" t="shared" si="29" ref="G175:V175">G176</f>
        <v>0</v>
      </c>
      <c r="H175" s="13">
        <f t="shared" si="29"/>
        <v>0</v>
      </c>
      <c r="I175" s="13">
        <f t="shared" si="29"/>
        <v>0</v>
      </c>
      <c r="J175" s="13">
        <f t="shared" si="29"/>
        <v>0</v>
      </c>
      <c r="K175" s="13">
        <f t="shared" si="29"/>
        <v>0</v>
      </c>
      <c r="L175" s="13">
        <f t="shared" si="29"/>
        <v>0</v>
      </c>
      <c r="M175" s="13">
        <f t="shared" si="29"/>
        <v>0</v>
      </c>
      <c r="N175" s="13">
        <f t="shared" si="29"/>
        <v>0</v>
      </c>
      <c r="O175" s="13">
        <f t="shared" si="29"/>
        <v>0</v>
      </c>
      <c r="P175" s="13">
        <f t="shared" si="29"/>
        <v>0</v>
      </c>
      <c r="Q175" s="13">
        <f t="shared" si="29"/>
        <v>0</v>
      </c>
      <c r="R175" s="13">
        <f t="shared" si="29"/>
        <v>0</v>
      </c>
      <c r="S175" s="13">
        <f t="shared" si="29"/>
        <v>0</v>
      </c>
      <c r="T175" s="13">
        <f t="shared" si="29"/>
        <v>0</v>
      </c>
      <c r="U175" s="13">
        <f t="shared" si="29"/>
        <v>0</v>
      </c>
      <c r="V175" s="13">
        <f t="shared" si="29"/>
        <v>0</v>
      </c>
    </row>
    <row r="176" spans="1:22" s="30" customFormat="1" ht="31.5" outlineLevel="5">
      <c r="A176" s="5" t="s">
        <v>204</v>
      </c>
      <c r="B176" s="6" t="s">
        <v>23</v>
      </c>
      <c r="C176" s="6" t="s">
        <v>145</v>
      </c>
      <c r="D176" s="6" t="s">
        <v>203</v>
      </c>
      <c r="E176" s="6"/>
      <c r="F176" s="7">
        <f>F177+F178</f>
        <v>315.03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</row>
    <row r="177" spans="1:22" s="30" customFormat="1" ht="15.75" outlineLevel="5">
      <c r="A177" s="58" t="s">
        <v>200</v>
      </c>
      <c r="B177" s="59" t="s">
        <v>23</v>
      </c>
      <c r="C177" s="59" t="s">
        <v>145</v>
      </c>
      <c r="D177" s="59" t="s">
        <v>199</v>
      </c>
      <c r="E177" s="59"/>
      <c r="F177" s="60">
        <v>313.03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</row>
    <row r="178" spans="1:22" s="30" customFormat="1" ht="31.5" outlineLevel="5">
      <c r="A178" s="58" t="s">
        <v>201</v>
      </c>
      <c r="B178" s="59" t="s">
        <v>23</v>
      </c>
      <c r="C178" s="59" t="s">
        <v>145</v>
      </c>
      <c r="D178" s="59" t="s">
        <v>202</v>
      </c>
      <c r="E178" s="59"/>
      <c r="F178" s="60">
        <v>2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</row>
    <row r="179" spans="1:22" s="30" customFormat="1" ht="31.5" outlineLevel="5">
      <c r="A179" s="5" t="s">
        <v>205</v>
      </c>
      <c r="B179" s="6" t="s">
        <v>23</v>
      </c>
      <c r="C179" s="6" t="s">
        <v>145</v>
      </c>
      <c r="D179" s="6" t="s">
        <v>206</v>
      </c>
      <c r="E179" s="6"/>
      <c r="F179" s="7">
        <f>F180+F181</f>
        <v>43.97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</row>
    <row r="180" spans="1:22" s="30" customFormat="1" ht="31.5" outlineLevel="5">
      <c r="A180" s="58" t="s">
        <v>207</v>
      </c>
      <c r="B180" s="59" t="s">
        <v>23</v>
      </c>
      <c r="C180" s="59" t="s">
        <v>145</v>
      </c>
      <c r="D180" s="59" t="s">
        <v>208</v>
      </c>
      <c r="E180" s="59"/>
      <c r="F180" s="60">
        <v>31.12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</row>
    <row r="181" spans="1:22" s="30" customFormat="1" ht="31.5" outlineLevel="5">
      <c r="A181" s="58" t="s">
        <v>209</v>
      </c>
      <c r="B181" s="59" t="s">
        <v>23</v>
      </c>
      <c r="C181" s="59" t="s">
        <v>145</v>
      </c>
      <c r="D181" s="59" t="s">
        <v>210</v>
      </c>
      <c r="E181" s="59"/>
      <c r="F181" s="60">
        <v>12.85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</row>
    <row r="182" spans="1:22" s="30" customFormat="1" ht="15.75" outlineLevel="4">
      <c r="A182" s="14" t="s">
        <v>76</v>
      </c>
      <c r="B182" s="12" t="s">
        <v>23</v>
      </c>
      <c r="C182" s="12" t="s">
        <v>24</v>
      </c>
      <c r="D182" s="12" t="s">
        <v>5</v>
      </c>
      <c r="E182" s="12"/>
      <c r="F182" s="13">
        <f>F183+F185</f>
        <v>1871.7</v>
      </c>
      <c r="G182" s="13">
        <f aca="true" t="shared" si="30" ref="G182:V182">G183</f>
        <v>0</v>
      </c>
      <c r="H182" s="13">
        <f t="shared" si="30"/>
        <v>0</v>
      </c>
      <c r="I182" s="13">
        <f t="shared" si="30"/>
        <v>0</v>
      </c>
      <c r="J182" s="13">
        <f t="shared" si="30"/>
        <v>0</v>
      </c>
      <c r="K182" s="13">
        <f t="shared" si="30"/>
        <v>0</v>
      </c>
      <c r="L182" s="13">
        <f t="shared" si="30"/>
        <v>0</v>
      </c>
      <c r="M182" s="13">
        <f t="shared" si="30"/>
        <v>0</v>
      </c>
      <c r="N182" s="13">
        <f t="shared" si="30"/>
        <v>0</v>
      </c>
      <c r="O182" s="13">
        <f t="shared" si="30"/>
        <v>0</v>
      </c>
      <c r="P182" s="13">
        <f t="shared" si="30"/>
        <v>0</v>
      </c>
      <c r="Q182" s="13">
        <f t="shared" si="30"/>
        <v>0</v>
      </c>
      <c r="R182" s="13">
        <f t="shared" si="30"/>
        <v>0</v>
      </c>
      <c r="S182" s="13">
        <f t="shared" si="30"/>
        <v>0</v>
      </c>
      <c r="T182" s="13">
        <f t="shared" si="30"/>
        <v>0</v>
      </c>
      <c r="U182" s="13">
        <f t="shared" si="30"/>
        <v>0</v>
      </c>
      <c r="V182" s="13">
        <f t="shared" si="30"/>
        <v>0</v>
      </c>
    </row>
    <row r="183" spans="1:22" s="30" customFormat="1" ht="31.5" outlineLevel="5">
      <c r="A183" s="61" t="s">
        <v>246</v>
      </c>
      <c r="B183" s="19" t="s">
        <v>23</v>
      </c>
      <c r="C183" s="19" t="s">
        <v>243</v>
      </c>
      <c r="D183" s="19" t="s">
        <v>5</v>
      </c>
      <c r="E183" s="19"/>
      <c r="F183" s="20">
        <f>F184</f>
        <v>0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</row>
    <row r="184" spans="1:22" s="30" customFormat="1" ht="15.75" outlineLevel="5">
      <c r="A184" s="5" t="s">
        <v>247</v>
      </c>
      <c r="B184" s="6" t="s">
        <v>23</v>
      </c>
      <c r="C184" s="6" t="s">
        <v>243</v>
      </c>
      <c r="D184" s="6" t="s">
        <v>244</v>
      </c>
      <c r="E184" s="6"/>
      <c r="F184" s="7">
        <v>0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</row>
    <row r="185" spans="1:22" s="30" customFormat="1" ht="31.5" outlineLevel="5">
      <c r="A185" s="61" t="s">
        <v>278</v>
      </c>
      <c r="B185" s="19" t="s">
        <v>23</v>
      </c>
      <c r="C185" s="19" t="s">
        <v>245</v>
      </c>
      <c r="D185" s="19" t="s">
        <v>5</v>
      </c>
      <c r="E185" s="19"/>
      <c r="F185" s="20">
        <f>F186</f>
        <v>1871.7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</row>
    <row r="186" spans="1:22" s="30" customFormat="1" ht="15.75" outlineLevel="5">
      <c r="A186" s="5" t="s">
        <v>247</v>
      </c>
      <c r="B186" s="6" t="s">
        <v>23</v>
      </c>
      <c r="C186" s="6" t="s">
        <v>245</v>
      </c>
      <c r="D186" s="6" t="s">
        <v>244</v>
      </c>
      <c r="E186" s="6"/>
      <c r="F186" s="7">
        <v>1871.7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</row>
    <row r="187" spans="1:22" s="30" customFormat="1" ht="18.75" outlineLevel="6">
      <c r="A187" s="16" t="s">
        <v>121</v>
      </c>
      <c r="B187" s="17" t="s">
        <v>120</v>
      </c>
      <c r="C187" s="17" t="s">
        <v>6</v>
      </c>
      <c r="D187" s="17" t="s">
        <v>5</v>
      </c>
      <c r="E187" s="17"/>
      <c r="F187" s="18">
        <f>F203+F284+F298+F279+F190</f>
        <v>378682.9600000001</v>
      </c>
      <c r="G187" s="18" t="e">
        <f>#REF!+G203+G284+G298</f>
        <v>#REF!</v>
      </c>
      <c r="H187" s="18" t="e">
        <f>#REF!+H203+H284+H298</f>
        <v>#REF!</v>
      </c>
      <c r="I187" s="18" t="e">
        <f>#REF!+I203+I284+I298</f>
        <v>#REF!</v>
      </c>
      <c r="J187" s="18" t="e">
        <f>#REF!+J203+J284+J298</f>
        <v>#REF!</v>
      </c>
      <c r="K187" s="18" t="e">
        <f>#REF!+K203+K284+K298</f>
        <v>#REF!</v>
      </c>
      <c r="L187" s="18" t="e">
        <f>#REF!+L203+L284+L298</f>
        <v>#REF!</v>
      </c>
      <c r="M187" s="18" t="e">
        <f>#REF!+M203+M284+M298</f>
        <v>#REF!</v>
      </c>
      <c r="N187" s="18" t="e">
        <f>#REF!+N203+N284+N298</f>
        <v>#REF!</v>
      </c>
      <c r="O187" s="18" t="e">
        <f>#REF!+O203+O284+O298</f>
        <v>#REF!</v>
      </c>
      <c r="P187" s="18" t="e">
        <f>#REF!+P203+P284+P298</f>
        <v>#REF!</v>
      </c>
      <c r="Q187" s="18" t="e">
        <f>#REF!+Q203+Q284+Q298</f>
        <v>#REF!</v>
      </c>
      <c r="R187" s="18" t="e">
        <f>#REF!+R203+R284+R298</f>
        <v>#REF!</v>
      </c>
      <c r="S187" s="18" t="e">
        <f>#REF!+S203+S284+S298</f>
        <v>#REF!</v>
      </c>
      <c r="T187" s="18" t="e">
        <f>#REF!+T203+T284+T298</f>
        <v>#REF!</v>
      </c>
      <c r="U187" s="18" t="e">
        <f>#REF!+U203+U284+U298</f>
        <v>#REF!</v>
      </c>
      <c r="V187" s="18" t="e">
        <f>#REF!+V203+V284+V298</f>
        <v>#REF!</v>
      </c>
    </row>
    <row r="188" spans="1:22" s="77" customFormat="1" ht="19.5" outlineLevel="6">
      <c r="A188" s="78" t="s">
        <v>76</v>
      </c>
      <c r="B188" s="79" t="s">
        <v>120</v>
      </c>
      <c r="C188" s="79" t="s">
        <v>6</v>
      </c>
      <c r="D188" s="79" t="s">
        <v>5</v>
      </c>
      <c r="E188" s="79"/>
      <c r="F188" s="80">
        <f>F189+F235+F280+F323</f>
        <v>151772.16</v>
      </c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</row>
    <row r="189" spans="1:22" s="30" customFormat="1" ht="15.75" outlineLevel="6">
      <c r="A189" s="81" t="s">
        <v>292</v>
      </c>
      <c r="B189" s="9" t="s">
        <v>120</v>
      </c>
      <c r="C189" s="9" t="s">
        <v>6</v>
      </c>
      <c r="D189" s="9" t="s">
        <v>5</v>
      </c>
      <c r="E189" s="9"/>
      <c r="F189" s="10">
        <f>F190+F205+F286+F318</f>
        <v>141500.48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</row>
    <row r="190" spans="1:22" s="30" customFormat="1" ht="20.25" customHeight="1" outlineLevel="6">
      <c r="A190" s="81" t="s">
        <v>90</v>
      </c>
      <c r="B190" s="9" t="s">
        <v>42</v>
      </c>
      <c r="C190" s="9" t="s">
        <v>6</v>
      </c>
      <c r="D190" s="9" t="s">
        <v>5</v>
      </c>
      <c r="E190" s="9"/>
      <c r="F190" s="10">
        <f>F191+F199</f>
        <v>64231.72</v>
      </c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</row>
    <row r="191" spans="1:22" s="30" customFormat="1" ht="31.5" outlineLevel="6">
      <c r="A191" s="81" t="s">
        <v>293</v>
      </c>
      <c r="B191" s="9" t="s">
        <v>42</v>
      </c>
      <c r="C191" s="9" t="s">
        <v>6</v>
      </c>
      <c r="D191" s="9" t="s">
        <v>5</v>
      </c>
      <c r="E191" s="9"/>
      <c r="F191" s="10">
        <f>F192</f>
        <v>64157.53</v>
      </c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</row>
    <row r="192" spans="1:22" s="30" customFormat="1" ht="15.75" outlineLevel="6">
      <c r="A192" s="14" t="s">
        <v>134</v>
      </c>
      <c r="B192" s="12" t="s">
        <v>42</v>
      </c>
      <c r="C192" s="12" t="s">
        <v>6</v>
      </c>
      <c r="D192" s="12" t="s">
        <v>5</v>
      </c>
      <c r="E192" s="12"/>
      <c r="F192" s="13">
        <f>F193+F196</f>
        <v>64157.53</v>
      </c>
      <c r="G192" s="13">
        <f aca="true" t="shared" si="31" ref="G192:V192">G193</f>
        <v>0</v>
      </c>
      <c r="H192" s="13">
        <f t="shared" si="31"/>
        <v>0</v>
      </c>
      <c r="I192" s="13">
        <f t="shared" si="31"/>
        <v>0</v>
      </c>
      <c r="J192" s="13">
        <f t="shared" si="31"/>
        <v>0</v>
      </c>
      <c r="K192" s="13">
        <f t="shared" si="31"/>
        <v>0</v>
      </c>
      <c r="L192" s="13">
        <f t="shared" si="31"/>
        <v>0</v>
      </c>
      <c r="M192" s="13">
        <f t="shared" si="31"/>
        <v>0</v>
      </c>
      <c r="N192" s="13">
        <f t="shared" si="31"/>
        <v>0</v>
      </c>
      <c r="O192" s="13">
        <f t="shared" si="31"/>
        <v>0</v>
      </c>
      <c r="P192" s="13">
        <f t="shared" si="31"/>
        <v>0</v>
      </c>
      <c r="Q192" s="13">
        <f t="shared" si="31"/>
        <v>0</v>
      </c>
      <c r="R192" s="13">
        <f t="shared" si="31"/>
        <v>0</v>
      </c>
      <c r="S192" s="13">
        <f t="shared" si="31"/>
        <v>0</v>
      </c>
      <c r="T192" s="13">
        <f t="shared" si="31"/>
        <v>0</v>
      </c>
      <c r="U192" s="13">
        <f t="shared" si="31"/>
        <v>0</v>
      </c>
      <c r="V192" s="13">
        <f t="shared" si="31"/>
        <v>0</v>
      </c>
    </row>
    <row r="193" spans="1:22" s="30" customFormat="1" ht="15.75" outlineLevel="6">
      <c r="A193" s="61" t="s">
        <v>88</v>
      </c>
      <c r="B193" s="19" t="s">
        <v>42</v>
      </c>
      <c r="C193" s="19" t="s">
        <v>6</v>
      </c>
      <c r="D193" s="19" t="s">
        <v>5</v>
      </c>
      <c r="E193" s="19"/>
      <c r="F193" s="20">
        <f>F194</f>
        <v>61643.71</v>
      </c>
      <c r="G193" s="7">
        <f aca="true" t="shared" si="32" ref="G193:V193">G195</f>
        <v>0</v>
      </c>
      <c r="H193" s="7">
        <f t="shared" si="32"/>
        <v>0</v>
      </c>
      <c r="I193" s="7">
        <f t="shared" si="32"/>
        <v>0</v>
      </c>
      <c r="J193" s="7">
        <f t="shared" si="32"/>
        <v>0</v>
      </c>
      <c r="K193" s="7">
        <f t="shared" si="32"/>
        <v>0</v>
      </c>
      <c r="L193" s="7">
        <f t="shared" si="32"/>
        <v>0</v>
      </c>
      <c r="M193" s="7">
        <f t="shared" si="32"/>
        <v>0</v>
      </c>
      <c r="N193" s="7">
        <f t="shared" si="32"/>
        <v>0</v>
      </c>
      <c r="O193" s="7">
        <f t="shared" si="32"/>
        <v>0</v>
      </c>
      <c r="P193" s="7">
        <f t="shared" si="32"/>
        <v>0</v>
      </c>
      <c r="Q193" s="7">
        <f t="shared" si="32"/>
        <v>0</v>
      </c>
      <c r="R193" s="7">
        <f t="shared" si="32"/>
        <v>0</v>
      </c>
      <c r="S193" s="7">
        <f t="shared" si="32"/>
        <v>0</v>
      </c>
      <c r="T193" s="7">
        <f t="shared" si="32"/>
        <v>0</v>
      </c>
      <c r="U193" s="7">
        <f t="shared" si="32"/>
        <v>0</v>
      </c>
      <c r="V193" s="7">
        <f t="shared" si="32"/>
        <v>0</v>
      </c>
    </row>
    <row r="194" spans="1:22" s="30" customFormat="1" ht="15.75" outlineLevel="6">
      <c r="A194" s="5" t="s">
        <v>248</v>
      </c>
      <c r="B194" s="6" t="s">
        <v>42</v>
      </c>
      <c r="C194" s="6" t="s">
        <v>6</v>
      </c>
      <c r="D194" s="6" t="s">
        <v>5</v>
      </c>
      <c r="E194" s="6"/>
      <c r="F194" s="7">
        <f>F195</f>
        <v>61643.71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</row>
    <row r="195" spans="1:22" s="30" customFormat="1" ht="47.25" outlineLevel="6">
      <c r="A195" s="67" t="s">
        <v>180</v>
      </c>
      <c r="B195" s="59" t="s">
        <v>42</v>
      </c>
      <c r="C195" s="59" t="s">
        <v>43</v>
      </c>
      <c r="D195" s="59" t="s">
        <v>181</v>
      </c>
      <c r="E195" s="59"/>
      <c r="F195" s="60">
        <v>61643.71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</row>
    <row r="196" spans="1:22" s="30" customFormat="1" ht="15.75" outlineLevel="6">
      <c r="A196" s="92" t="s">
        <v>307</v>
      </c>
      <c r="B196" s="19" t="s">
        <v>42</v>
      </c>
      <c r="C196" s="19" t="s">
        <v>310</v>
      </c>
      <c r="D196" s="19" t="s">
        <v>5</v>
      </c>
      <c r="E196" s="59"/>
      <c r="F196" s="20">
        <f>F197</f>
        <v>2513.82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</row>
    <row r="197" spans="1:22" s="30" customFormat="1" ht="15.75" outlineLevel="6">
      <c r="A197" s="5" t="s">
        <v>248</v>
      </c>
      <c r="B197" s="6" t="s">
        <v>42</v>
      </c>
      <c r="C197" s="6" t="s">
        <v>310</v>
      </c>
      <c r="D197" s="6" t="s">
        <v>249</v>
      </c>
      <c r="E197" s="59"/>
      <c r="F197" s="7">
        <f>F198</f>
        <v>2513.82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</row>
    <row r="198" spans="1:22" s="30" customFormat="1" ht="15.75" outlineLevel="6">
      <c r="A198" s="68" t="s">
        <v>182</v>
      </c>
      <c r="B198" s="59" t="s">
        <v>42</v>
      </c>
      <c r="C198" s="59" t="s">
        <v>310</v>
      </c>
      <c r="D198" s="59" t="s">
        <v>183</v>
      </c>
      <c r="E198" s="59"/>
      <c r="F198" s="60">
        <v>2513.82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</row>
    <row r="199" spans="1:22" s="30" customFormat="1" ht="47.25" outlineLevel="6">
      <c r="A199" s="93" t="s">
        <v>308</v>
      </c>
      <c r="B199" s="9" t="s">
        <v>42</v>
      </c>
      <c r="C199" s="9" t="s">
        <v>311</v>
      </c>
      <c r="D199" s="9" t="s">
        <v>5</v>
      </c>
      <c r="E199" s="59"/>
      <c r="F199" s="10">
        <f>F200</f>
        <v>74.19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</row>
    <row r="200" spans="1:22" s="30" customFormat="1" ht="31.5" outlineLevel="6">
      <c r="A200" s="92" t="s">
        <v>309</v>
      </c>
      <c r="B200" s="19" t="s">
        <v>42</v>
      </c>
      <c r="C200" s="19" t="s">
        <v>312</v>
      </c>
      <c r="D200" s="19" t="s">
        <v>5</v>
      </c>
      <c r="E200" s="59"/>
      <c r="F200" s="20">
        <f>F201</f>
        <v>74.19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</row>
    <row r="201" spans="1:22" s="30" customFormat="1" ht="15.75" outlineLevel="6">
      <c r="A201" s="5" t="s">
        <v>248</v>
      </c>
      <c r="B201" s="6" t="s">
        <v>42</v>
      </c>
      <c r="C201" s="6" t="s">
        <v>312</v>
      </c>
      <c r="D201" s="6" t="s">
        <v>249</v>
      </c>
      <c r="E201" s="59"/>
      <c r="F201" s="7">
        <f>F202</f>
        <v>74.19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</row>
    <row r="202" spans="1:22" s="30" customFormat="1" ht="15.75" outlineLevel="6">
      <c r="A202" s="68" t="s">
        <v>182</v>
      </c>
      <c r="B202" s="59" t="s">
        <v>42</v>
      </c>
      <c r="C202" s="59" t="s">
        <v>312</v>
      </c>
      <c r="D202" s="59" t="s">
        <v>183</v>
      </c>
      <c r="E202" s="59"/>
      <c r="F202" s="60">
        <v>74.19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</row>
    <row r="203" spans="1:22" s="30" customFormat="1" ht="15.75" outlineLevel="6">
      <c r="A203" s="8" t="s">
        <v>89</v>
      </c>
      <c r="B203" s="9" t="s">
        <v>44</v>
      </c>
      <c r="C203" s="9" t="s">
        <v>6</v>
      </c>
      <c r="D203" s="9" t="s">
        <v>5</v>
      </c>
      <c r="E203" s="9"/>
      <c r="F203" s="10">
        <f>F207+F225+F244+F256+F261+F240</f>
        <v>293524.21</v>
      </c>
      <c r="G203" s="10" t="e">
        <f>#REF!+G225+G244+#REF!+G256+G261+#REF!</f>
        <v>#REF!</v>
      </c>
      <c r="H203" s="10" t="e">
        <f>#REF!+H225+H244+#REF!+H256+H261+#REF!</f>
        <v>#REF!</v>
      </c>
      <c r="I203" s="10" t="e">
        <f>#REF!+I225+I244+#REF!+I256+I261+#REF!</f>
        <v>#REF!</v>
      </c>
      <c r="J203" s="10" t="e">
        <f>#REF!+J225+J244+#REF!+J256+J261+#REF!</f>
        <v>#REF!</v>
      </c>
      <c r="K203" s="10" t="e">
        <f>#REF!+K225+K244+#REF!+K256+K261+#REF!</f>
        <v>#REF!</v>
      </c>
      <c r="L203" s="10" t="e">
        <f>#REF!+L225+L244+#REF!+L256+L261+#REF!</f>
        <v>#REF!</v>
      </c>
      <c r="M203" s="10" t="e">
        <f>#REF!+M225+M244+#REF!+M256+M261+#REF!</f>
        <v>#REF!</v>
      </c>
      <c r="N203" s="10" t="e">
        <f>#REF!+N225+N244+#REF!+N256+N261+#REF!</f>
        <v>#REF!</v>
      </c>
      <c r="O203" s="10" t="e">
        <f>#REF!+O225+O244+#REF!+O256+O261+#REF!</f>
        <v>#REF!</v>
      </c>
      <c r="P203" s="10" t="e">
        <f>#REF!+P225+P244+#REF!+P256+P261+#REF!</f>
        <v>#REF!</v>
      </c>
      <c r="Q203" s="10" t="e">
        <f>#REF!+Q225+Q244+#REF!+Q256+Q261+#REF!</f>
        <v>#REF!</v>
      </c>
      <c r="R203" s="10" t="e">
        <f>#REF!+R225+R244+#REF!+R256+R261+#REF!</f>
        <v>#REF!</v>
      </c>
      <c r="S203" s="10" t="e">
        <f>#REF!+S225+S244+#REF!+S256+S261+#REF!</f>
        <v>#REF!</v>
      </c>
      <c r="T203" s="10" t="e">
        <f>#REF!+T225+T244+#REF!+T256+T261+#REF!</f>
        <v>#REF!</v>
      </c>
      <c r="U203" s="10" t="e">
        <f>#REF!+U225+U244+#REF!+U256+U261+#REF!</f>
        <v>#REF!</v>
      </c>
      <c r="V203" s="10" t="e">
        <f>#REF!+V225+V244+#REF!+V256+V261+#REF!</f>
        <v>#REF!</v>
      </c>
    </row>
    <row r="204" spans="1:22" s="77" customFormat="1" ht="15.75" outlineLevel="6">
      <c r="A204" s="21" t="s">
        <v>76</v>
      </c>
      <c r="B204" s="9" t="s">
        <v>44</v>
      </c>
      <c r="C204" s="9" t="s">
        <v>6</v>
      </c>
      <c r="D204" s="9" t="s">
        <v>5</v>
      </c>
      <c r="E204" s="12"/>
      <c r="F204" s="13">
        <f>F205+F235</f>
        <v>83792.61</v>
      </c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</row>
    <row r="205" spans="1:22" s="30" customFormat="1" ht="15.75" outlineLevel="6">
      <c r="A205" s="24" t="s">
        <v>292</v>
      </c>
      <c r="B205" s="12" t="s">
        <v>44</v>
      </c>
      <c r="C205" s="12" t="s">
        <v>6</v>
      </c>
      <c r="D205" s="12" t="s">
        <v>5</v>
      </c>
      <c r="E205" s="12"/>
      <c r="F205" s="13">
        <f>F206+F227</f>
        <v>73637.86</v>
      </c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</row>
    <row r="206" spans="1:22" s="30" customFormat="1" ht="15.75" outlineLevel="6">
      <c r="A206" s="24" t="s">
        <v>294</v>
      </c>
      <c r="B206" s="12" t="s">
        <v>44</v>
      </c>
      <c r="C206" s="12" t="s">
        <v>6</v>
      </c>
      <c r="D206" s="12" t="s">
        <v>5</v>
      </c>
      <c r="E206" s="12"/>
      <c r="F206" s="13">
        <f>F208+F220</f>
        <v>52661.08</v>
      </c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</row>
    <row r="207" spans="1:22" s="30" customFormat="1" ht="31.5" outlineLevel="6">
      <c r="A207" s="24" t="s">
        <v>135</v>
      </c>
      <c r="B207" s="12" t="s">
        <v>44</v>
      </c>
      <c r="C207" s="12" t="s">
        <v>6</v>
      </c>
      <c r="D207" s="12" t="s">
        <v>5</v>
      </c>
      <c r="E207" s="12"/>
      <c r="F207" s="13">
        <f>F208+F220</f>
        <v>52661.08</v>
      </c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</row>
    <row r="208" spans="1:22" s="30" customFormat="1" ht="15.75" outlineLevel="6">
      <c r="A208" s="61" t="s">
        <v>88</v>
      </c>
      <c r="B208" s="19" t="s">
        <v>44</v>
      </c>
      <c r="C208" s="19" t="s">
        <v>6</v>
      </c>
      <c r="D208" s="19" t="s">
        <v>5</v>
      </c>
      <c r="E208" s="19"/>
      <c r="F208" s="20">
        <f>F209+F211+F214+F217</f>
        <v>51395</v>
      </c>
      <c r="G208" s="7">
        <f aca="true" t="shared" si="33" ref="G208:V208">G209</f>
        <v>0</v>
      </c>
      <c r="H208" s="7">
        <f t="shared" si="33"/>
        <v>0</v>
      </c>
      <c r="I208" s="7">
        <f t="shared" si="33"/>
        <v>0</v>
      </c>
      <c r="J208" s="7">
        <f t="shared" si="33"/>
        <v>0</v>
      </c>
      <c r="K208" s="7">
        <f t="shared" si="33"/>
        <v>0</v>
      </c>
      <c r="L208" s="7">
        <f t="shared" si="33"/>
        <v>0</v>
      </c>
      <c r="M208" s="7">
        <f t="shared" si="33"/>
        <v>0</v>
      </c>
      <c r="N208" s="7">
        <f t="shared" si="33"/>
        <v>0</v>
      </c>
      <c r="O208" s="7">
        <f t="shared" si="33"/>
        <v>0</v>
      </c>
      <c r="P208" s="7">
        <f t="shared" si="33"/>
        <v>0</v>
      </c>
      <c r="Q208" s="7">
        <f t="shared" si="33"/>
        <v>0</v>
      </c>
      <c r="R208" s="7">
        <f t="shared" si="33"/>
        <v>0</v>
      </c>
      <c r="S208" s="7">
        <f t="shared" si="33"/>
        <v>0</v>
      </c>
      <c r="T208" s="7">
        <f t="shared" si="33"/>
        <v>0</v>
      </c>
      <c r="U208" s="7">
        <f t="shared" si="33"/>
        <v>0</v>
      </c>
      <c r="V208" s="7">
        <f t="shared" si="33"/>
        <v>0</v>
      </c>
    </row>
    <row r="209" spans="1:22" s="30" customFormat="1" ht="15.75" outlineLevel="6">
      <c r="A209" s="5" t="s">
        <v>225</v>
      </c>
      <c r="B209" s="6" t="s">
        <v>44</v>
      </c>
      <c r="C209" s="6" t="s">
        <v>45</v>
      </c>
      <c r="D209" s="6" t="s">
        <v>226</v>
      </c>
      <c r="E209" s="6"/>
      <c r="F209" s="7">
        <f>F210</f>
        <v>300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</row>
    <row r="210" spans="1:22" s="30" customFormat="1" ht="31.5" outlineLevel="6">
      <c r="A210" s="58" t="s">
        <v>201</v>
      </c>
      <c r="B210" s="59" t="s">
        <v>44</v>
      </c>
      <c r="C210" s="59" t="s">
        <v>45</v>
      </c>
      <c r="D210" s="59" t="s">
        <v>228</v>
      </c>
      <c r="E210" s="59"/>
      <c r="F210" s="60">
        <v>300</v>
      </c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</row>
    <row r="211" spans="1:22" s="30" customFormat="1" ht="31.5" outlineLevel="6">
      <c r="A211" s="5" t="s">
        <v>205</v>
      </c>
      <c r="B211" s="6" t="s">
        <v>44</v>
      </c>
      <c r="C211" s="6" t="s">
        <v>45</v>
      </c>
      <c r="D211" s="6" t="s">
        <v>206</v>
      </c>
      <c r="E211" s="6"/>
      <c r="F211" s="7">
        <f>F212+F213</f>
        <v>29451.6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</row>
    <row r="212" spans="1:22" s="30" customFormat="1" ht="31.5" outlineLevel="6">
      <c r="A212" s="58" t="s">
        <v>207</v>
      </c>
      <c r="B212" s="59" t="s">
        <v>44</v>
      </c>
      <c r="C212" s="59" t="s">
        <v>45</v>
      </c>
      <c r="D212" s="59" t="s">
        <v>208</v>
      </c>
      <c r="E212" s="59"/>
      <c r="F212" s="60">
        <v>1000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</row>
    <row r="213" spans="1:22" s="30" customFormat="1" ht="31.5" outlineLevel="6">
      <c r="A213" s="58" t="s">
        <v>209</v>
      </c>
      <c r="B213" s="59" t="s">
        <v>44</v>
      </c>
      <c r="C213" s="59" t="s">
        <v>45</v>
      </c>
      <c r="D213" s="59" t="s">
        <v>210</v>
      </c>
      <c r="E213" s="59"/>
      <c r="F213" s="60">
        <v>28451.6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</row>
    <row r="214" spans="1:22" s="30" customFormat="1" ht="15.75" outlineLevel="6">
      <c r="A214" s="5" t="s">
        <v>248</v>
      </c>
      <c r="B214" s="6" t="s">
        <v>44</v>
      </c>
      <c r="C214" s="6" t="s">
        <v>45</v>
      </c>
      <c r="D214" s="6" t="s">
        <v>249</v>
      </c>
      <c r="E214" s="6"/>
      <c r="F214" s="7">
        <f>F215+F216</f>
        <v>19174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</row>
    <row r="215" spans="1:22" s="30" customFormat="1" ht="47.25" outlineLevel="6">
      <c r="A215" s="67" t="s">
        <v>180</v>
      </c>
      <c r="B215" s="59" t="s">
        <v>44</v>
      </c>
      <c r="C215" s="59" t="s">
        <v>45</v>
      </c>
      <c r="D215" s="59" t="s">
        <v>181</v>
      </c>
      <c r="E215" s="59"/>
      <c r="F215" s="60">
        <v>19174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</row>
    <row r="216" spans="1:22" s="30" customFormat="1" ht="15.75" outlineLevel="6">
      <c r="A216" s="68" t="s">
        <v>182</v>
      </c>
      <c r="B216" s="59" t="s">
        <v>44</v>
      </c>
      <c r="C216" s="59" t="s">
        <v>253</v>
      </c>
      <c r="D216" s="59" t="s">
        <v>183</v>
      </c>
      <c r="E216" s="59"/>
      <c r="F216" s="60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</row>
    <row r="217" spans="1:22" s="30" customFormat="1" ht="15.75" outlineLevel="6">
      <c r="A217" s="5" t="s">
        <v>211</v>
      </c>
      <c r="B217" s="6" t="s">
        <v>44</v>
      </c>
      <c r="C217" s="6" t="s">
        <v>45</v>
      </c>
      <c r="D217" s="6" t="s">
        <v>212</v>
      </c>
      <c r="E217" s="6"/>
      <c r="F217" s="7">
        <f>F218+F219</f>
        <v>2469.4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</row>
    <row r="218" spans="1:22" s="30" customFormat="1" ht="31.5" outlineLevel="6">
      <c r="A218" s="58" t="s">
        <v>213</v>
      </c>
      <c r="B218" s="59" t="s">
        <v>44</v>
      </c>
      <c r="C218" s="59" t="s">
        <v>45</v>
      </c>
      <c r="D218" s="59" t="s">
        <v>215</v>
      </c>
      <c r="E218" s="59"/>
      <c r="F218" s="60">
        <v>2075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</row>
    <row r="219" spans="1:22" s="30" customFormat="1" ht="15.75" outlineLevel="6">
      <c r="A219" s="58" t="s">
        <v>214</v>
      </c>
      <c r="B219" s="59" t="s">
        <v>44</v>
      </c>
      <c r="C219" s="59" t="s">
        <v>45</v>
      </c>
      <c r="D219" s="59" t="s">
        <v>216</v>
      </c>
      <c r="E219" s="59"/>
      <c r="F219" s="60">
        <v>394.4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</row>
    <row r="220" spans="1:22" s="30" customFormat="1" ht="15.75" outlineLevel="6">
      <c r="A220" s="69" t="s">
        <v>313</v>
      </c>
      <c r="B220" s="19" t="s">
        <v>44</v>
      </c>
      <c r="C220" s="19" t="s">
        <v>314</v>
      </c>
      <c r="D220" s="19" t="s">
        <v>5</v>
      </c>
      <c r="E220" s="59"/>
      <c r="F220" s="20">
        <f>F221+F223</f>
        <v>1266.08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30" customFormat="1" ht="31.5" outlineLevel="6">
      <c r="A221" s="5" t="s">
        <v>205</v>
      </c>
      <c r="B221" s="6" t="s">
        <v>44</v>
      </c>
      <c r="C221" s="6" t="s">
        <v>314</v>
      </c>
      <c r="D221" s="6" t="s">
        <v>206</v>
      </c>
      <c r="E221" s="59"/>
      <c r="F221" s="7">
        <f>F222</f>
        <v>1096.46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30" customFormat="1" ht="31.5" outlineLevel="6">
      <c r="A222" s="58" t="s">
        <v>209</v>
      </c>
      <c r="B222" s="59" t="s">
        <v>44</v>
      </c>
      <c r="C222" s="59" t="s">
        <v>314</v>
      </c>
      <c r="D222" s="59" t="s">
        <v>210</v>
      </c>
      <c r="E222" s="59"/>
      <c r="F222" s="60">
        <v>1096.46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30" customFormat="1" ht="15.75" outlineLevel="6">
      <c r="A223" s="5" t="s">
        <v>248</v>
      </c>
      <c r="B223" s="6" t="s">
        <v>44</v>
      </c>
      <c r="C223" s="6" t="s">
        <v>314</v>
      </c>
      <c r="D223" s="6" t="s">
        <v>249</v>
      </c>
      <c r="E223" s="59"/>
      <c r="F223" s="7">
        <f>F224</f>
        <v>169.62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30" customFormat="1" ht="15.75" outlineLevel="6">
      <c r="A224" s="68" t="s">
        <v>182</v>
      </c>
      <c r="B224" s="59" t="s">
        <v>44</v>
      </c>
      <c r="C224" s="59" t="s">
        <v>314</v>
      </c>
      <c r="D224" s="59" t="s">
        <v>183</v>
      </c>
      <c r="E224" s="59"/>
      <c r="F224" s="60">
        <v>169.62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30" customFormat="1" ht="17.25" customHeight="1" outlineLevel="6">
      <c r="A225" s="14" t="s">
        <v>131</v>
      </c>
      <c r="B225" s="12" t="s">
        <v>44</v>
      </c>
      <c r="C225" s="12" t="s">
        <v>6</v>
      </c>
      <c r="D225" s="12" t="s">
        <v>5</v>
      </c>
      <c r="E225" s="12"/>
      <c r="F225" s="13">
        <f>F226</f>
        <v>31131.53</v>
      </c>
      <c r="G225" s="13">
        <f aca="true" t="shared" si="34" ref="G225:V225">G229</f>
        <v>0</v>
      </c>
      <c r="H225" s="13">
        <f t="shared" si="34"/>
        <v>0</v>
      </c>
      <c r="I225" s="13">
        <f t="shared" si="34"/>
        <v>0</v>
      </c>
      <c r="J225" s="13">
        <f t="shared" si="34"/>
        <v>0</v>
      </c>
      <c r="K225" s="13">
        <f t="shared" si="34"/>
        <v>0</v>
      </c>
      <c r="L225" s="13">
        <f t="shared" si="34"/>
        <v>0</v>
      </c>
      <c r="M225" s="13">
        <f t="shared" si="34"/>
        <v>0</v>
      </c>
      <c r="N225" s="13">
        <f t="shared" si="34"/>
        <v>0</v>
      </c>
      <c r="O225" s="13">
        <f t="shared" si="34"/>
        <v>0</v>
      </c>
      <c r="P225" s="13">
        <f t="shared" si="34"/>
        <v>0</v>
      </c>
      <c r="Q225" s="13">
        <f t="shared" si="34"/>
        <v>0</v>
      </c>
      <c r="R225" s="13">
        <f t="shared" si="34"/>
        <v>0</v>
      </c>
      <c r="S225" s="13">
        <f t="shared" si="34"/>
        <v>0</v>
      </c>
      <c r="T225" s="13">
        <f t="shared" si="34"/>
        <v>0</v>
      </c>
      <c r="U225" s="13">
        <f t="shared" si="34"/>
        <v>0</v>
      </c>
      <c r="V225" s="13">
        <f t="shared" si="34"/>
        <v>0</v>
      </c>
    </row>
    <row r="226" spans="1:22" s="30" customFormat="1" ht="17.25" customHeight="1" outlineLevel="6">
      <c r="A226" s="14" t="s">
        <v>76</v>
      </c>
      <c r="B226" s="12" t="s">
        <v>44</v>
      </c>
      <c r="C226" s="12" t="s">
        <v>6</v>
      </c>
      <c r="D226" s="12" t="s">
        <v>5</v>
      </c>
      <c r="E226" s="12"/>
      <c r="F226" s="13">
        <f>F227+F235</f>
        <v>31131.53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</row>
    <row r="227" spans="1:22" s="30" customFormat="1" ht="17.25" customHeight="1" outlineLevel="6">
      <c r="A227" s="81" t="s">
        <v>292</v>
      </c>
      <c r="B227" s="9" t="s">
        <v>44</v>
      </c>
      <c r="C227" s="9" t="s">
        <v>6</v>
      </c>
      <c r="D227" s="9" t="s">
        <v>5</v>
      </c>
      <c r="E227" s="9"/>
      <c r="F227" s="10">
        <f>F228+F269</f>
        <v>20976.78</v>
      </c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</row>
    <row r="228" spans="1:22" s="30" customFormat="1" ht="33" customHeight="1" outlineLevel="6">
      <c r="A228" s="81" t="s">
        <v>295</v>
      </c>
      <c r="B228" s="9" t="s">
        <v>44</v>
      </c>
      <c r="C228" s="9" t="s">
        <v>6</v>
      </c>
      <c r="D228" s="9" t="s">
        <v>5</v>
      </c>
      <c r="E228" s="9"/>
      <c r="F228" s="10">
        <f>F229+F232</f>
        <v>19818.41</v>
      </c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</row>
    <row r="229" spans="1:22" s="30" customFormat="1" ht="15.75" outlineLevel="6">
      <c r="A229" s="61" t="s">
        <v>88</v>
      </c>
      <c r="B229" s="19" t="s">
        <v>44</v>
      </c>
      <c r="C229" s="19" t="s">
        <v>6</v>
      </c>
      <c r="D229" s="19" t="s">
        <v>5</v>
      </c>
      <c r="E229" s="19"/>
      <c r="F229" s="20">
        <f>F230</f>
        <v>19365.17</v>
      </c>
      <c r="G229" s="7">
        <f aca="true" t="shared" si="35" ref="G229:V229">G231</f>
        <v>0</v>
      </c>
      <c r="H229" s="7">
        <f t="shared" si="35"/>
        <v>0</v>
      </c>
      <c r="I229" s="7">
        <f t="shared" si="35"/>
        <v>0</v>
      </c>
      <c r="J229" s="7">
        <f t="shared" si="35"/>
        <v>0</v>
      </c>
      <c r="K229" s="7">
        <f t="shared" si="35"/>
        <v>0</v>
      </c>
      <c r="L229" s="7">
        <f t="shared" si="35"/>
        <v>0</v>
      </c>
      <c r="M229" s="7">
        <f t="shared" si="35"/>
        <v>0</v>
      </c>
      <c r="N229" s="7">
        <f t="shared" si="35"/>
        <v>0</v>
      </c>
      <c r="O229" s="7">
        <f t="shared" si="35"/>
        <v>0</v>
      </c>
      <c r="P229" s="7">
        <f t="shared" si="35"/>
        <v>0</v>
      </c>
      <c r="Q229" s="7">
        <f t="shared" si="35"/>
        <v>0</v>
      </c>
      <c r="R229" s="7">
        <f t="shared" si="35"/>
        <v>0</v>
      </c>
      <c r="S229" s="7">
        <f t="shared" si="35"/>
        <v>0</v>
      </c>
      <c r="T229" s="7">
        <f t="shared" si="35"/>
        <v>0</v>
      </c>
      <c r="U229" s="7">
        <f t="shared" si="35"/>
        <v>0</v>
      </c>
      <c r="V229" s="7">
        <f t="shared" si="35"/>
        <v>0</v>
      </c>
    </row>
    <row r="230" spans="1:22" s="30" customFormat="1" ht="15.75" outlineLevel="6">
      <c r="A230" s="5" t="s">
        <v>248</v>
      </c>
      <c r="B230" s="6" t="s">
        <v>44</v>
      </c>
      <c r="C230" s="6" t="s">
        <v>6</v>
      </c>
      <c r="D230" s="6" t="s">
        <v>5</v>
      </c>
      <c r="E230" s="6"/>
      <c r="F230" s="7">
        <f>F231</f>
        <v>19365.17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30" customFormat="1" ht="47.25" outlineLevel="6">
      <c r="A231" s="67" t="s">
        <v>180</v>
      </c>
      <c r="B231" s="59" t="s">
        <v>44</v>
      </c>
      <c r="C231" s="59" t="s">
        <v>46</v>
      </c>
      <c r="D231" s="59" t="s">
        <v>181</v>
      </c>
      <c r="E231" s="59"/>
      <c r="F231" s="60">
        <v>19365.17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30" customFormat="1" ht="15.75" outlineLevel="6">
      <c r="A232" s="92" t="s">
        <v>315</v>
      </c>
      <c r="B232" s="19" t="s">
        <v>44</v>
      </c>
      <c r="C232" s="19" t="s">
        <v>316</v>
      </c>
      <c r="D232" s="19" t="s">
        <v>5</v>
      </c>
      <c r="E232" s="59"/>
      <c r="F232" s="20">
        <f>F233</f>
        <v>453.24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30" customFormat="1" ht="15.75" outlineLevel="6">
      <c r="A233" s="5" t="s">
        <v>248</v>
      </c>
      <c r="B233" s="6" t="s">
        <v>44</v>
      </c>
      <c r="C233" s="6" t="s">
        <v>316</v>
      </c>
      <c r="D233" s="6" t="s">
        <v>249</v>
      </c>
      <c r="E233" s="59"/>
      <c r="F233" s="7">
        <f>F234</f>
        <v>453.24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30" customFormat="1" ht="15.75" outlineLevel="6">
      <c r="A234" s="68" t="s">
        <v>182</v>
      </c>
      <c r="B234" s="59" t="s">
        <v>44</v>
      </c>
      <c r="C234" s="59" t="s">
        <v>316</v>
      </c>
      <c r="D234" s="59" t="s">
        <v>183</v>
      </c>
      <c r="E234" s="59"/>
      <c r="F234" s="60">
        <v>453.24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30" customFormat="1" ht="31.5" outlineLevel="6">
      <c r="A235" s="81" t="s">
        <v>301</v>
      </c>
      <c r="B235" s="9" t="s">
        <v>44</v>
      </c>
      <c r="C235" s="9" t="s">
        <v>6</v>
      </c>
      <c r="D235" s="9" t="s">
        <v>5</v>
      </c>
      <c r="E235" s="9"/>
      <c r="F235" s="10">
        <f>F236</f>
        <v>10154.75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30" customFormat="1" ht="18.75" outlineLevel="6">
      <c r="A236" s="86" t="s">
        <v>88</v>
      </c>
      <c r="B236" s="6" t="s">
        <v>44</v>
      </c>
      <c r="C236" s="6" t="s">
        <v>6</v>
      </c>
      <c r="D236" s="6" t="s">
        <v>5</v>
      </c>
      <c r="E236" s="87"/>
      <c r="F236" s="7">
        <f>F238+F239</f>
        <v>10154.75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30" customFormat="1" ht="18.75" outlineLevel="6">
      <c r="A237" s="5" t="s">
        <v>248</v>
      </c>
      <c r="B237" s="6" t="s">
        <v>44</v>
      </c>
      <c r="C237" s="87" t="s">
        <v>6</v>
      </c>
      <c r="D237" s="6" t="s">
        <v>5</v>
      </c>
      <c r="E237" s="87"/>
      <c r="F237" s="7">
        <f>F238+F239</f>
        <v>10154.75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30" customFormat="1" ht="47.25" outlineLevel="6">
      <c r="A238" s="68" t="s">
        <v>180</v>
      </c>
      <c r="B238" s="59" t="s">
        <v>44</v>
      </c>
      <c r="C238" s="88" t="s">
        <v>46</v>
      </c>
      <c r="D238" s="59" t="s">
        <v>181</v>
      </c>
      <c r="E238" s="88"/>
      <c r="F238" s="60">
        <v>9385.86</v>
      </c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</row>
    <row r="239" spans="1:22" s="30" customFormat="1" ht="18.75" outlineLevel="6">
      <c r="A239" s="68" t="s">
        <v>182</v>
      </c>
      <c r="B239" s="59" t="s">
        <v>44</v>
      </c>
      <c r="C239" s="88" t="s">
        <v>299</v>
      </c>
      <c r="D239" s="59" t="s">
        <v>183</v>
      </c>
      <c r="E239" s="88"/>
      <c r="F239" s="60">
        <v>768.89</v>
      </c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</row>
    <row r="240" spans="1:22" s="30" customFormat="1" ht="31.5" outlineLevel="6">
      <c r="A240" s="57" t="s">
        <v>197</v>
      </c>
      <c r="B240" s="9" t="s">
        <v>44</v>
      </c>
      <c r="C240" s="9" t="s">
        <v>196</v>
      </c>
      <c r="D240" s="9" t="s">
        <v>5</v>
      </c>
      <c r="E240" s="9"/>
      <c r="F240" s="10">
        <f>F241+F242</f>
        <v>0</v>
      </c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</row>
    <row r="241" spans="1:22" s="30" customFormat="1" ht="31.5" outlineLevel="6">
      <c r="A241" s="5" t="s">
        <v>205</v>
      </c>
      <c r="B241" s="6" t="s">
        <v>44</v>
      </c>
      <c r="C241" s="6" t="s">
        <v>196</v>
      </c>
      <c r="D241" s="6" t="s">
        <v>206</v>
      </c>
      <c r="E241" s="6"/>
      <c r="F241" s="7">
        <v>0</v>
      </c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</row>
    <row r="242" spans="1:22" s="30" customFormat="1" ht="15.75" outlineLevel="6">
      <c r="A242" s="5" t="s">
        <v>248</v>
      </c>
      <c r="B242" s="6" t="s">
        <v>44</v>
      </c>
      <c r="C242" s="6" t="s">
        <v>196</v>
      </c>
      <c r="D242" s="6" t="s">
        <v>249</v>
      </c>
      <c r="E242" s="6"/>
      <c r="F242" s="7">
        <f>F243</f>
        <v>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30" customFormat="1" ht="15.75" outlineLevel="6">
      <c r="A243" s="68" t="s">
        <v>182</v>
      </c>
      <c r="B243" s="59" t="s">
        <v>44</v>
      </c>
      <c r="C243" s="59" t="s">
        <v>196</v>
      </c>
      <c r="D243" s="59" t="s">
        <v>183</v>
      </c>
      <c r="E243" s="59"/>
      <c r="F243" s="60">
        <v>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30" customFormat="1" ht="15.75" outlineLevel="6">
      <c r="A244" s="14" t="s">
        <v>130</v>
      </c>
      <c r="B244" s="12" t="s">
        <v>44</v>
      </c>
      <c r="C244" s="12" t="s">
        <v>129</v>
      </c>
      <c r="D244" s="12" t="s">
        <v>5</v>
      </c>
      <c r="E244" s="12"/>
      <c r="F244" s="13">
        <f>F245</f>
        <v>4999.6</v>
      </c>
      <c r="G244" s="13">
        <f aca="true" t="shared" si="36" ref="G244:V244">G245</f>
        <v>0</v>
      </c>
      <c r="H244" s="13">
        <f t="shared" si="36"/>
        <v>0</v>
      </c>
      <c r="I244" s="13">
        <f t="shared" si="36"/>
        <v>0</v>
      </c>
      <c r="J244" s="13">
        <f t="shared" si="36"/>
        <v>0</v>
      </c>
      <c r="K244" s="13">
        <f t="shared" si="36"/>
        <v>0</v>
      </c>
      <c r="L244" s="13">
        <f t="shared" si="36"/>
        <v>0</v>
      </c>
      <c r="M244" s="13">
        <f t="shared" si="36"/>
        <v>0</v>
      </c>
      <c r="N244" s="13">
        <f t="shared" si="36"/>
        <v>0</v>
      </c>
      <c r="O244" s="13">
        <f t="shared" si="36"/>
        <v>0</v>
      </c>
      <c r="P244" s="13">
        <f t="shared" si="36"/>
        <v>0</v>
      </c>
      <c r="Q244" s="13">
        <f t="shared" si="36"/>
        <v>0</v>
      </c>
      <c r="R244" s="13">
        <f t="shared" si="36"/>
        <v>0</v>
      </c>
      <c r="S244" s="13">
        <f t="shared" si="36"/>
        <v>0</v>
      </c>
      <c r="T244" s="13">
        <f t="shared" si="36"/>
        <v>0</v>
      </c>
      <c r="U244" s="13">
        <f t="shared" si="36"/>
        <v>0</v>
      </c>
      <c r="V244" s="13">
        <f t="shared" si="36"/>
        <v>0</v>
      </c>
    </row>
    <row r="245" spans="1:22" s="30" customFormat="1" ht="31.5" outlineLevel="6">
      <c r="A245" s="8" t="s">
        <v>184</v>
      </c>
      <c r="B245" s="9" t="s">
        <v>44</v>
      </c>
      <c r="C245" s="9" t="s">
        <v>47</v>
      </c>
      <c r="D245" s="9" t="s">
        <v>5</v>
      </c>
      <c r="E245" s="9"/>
      <c r="F245" s="10">
        <f>F251+F246</f>
        <v>4999.6</v>
      </c>
      <c r="G245" s="7">
        <f aca="true" t="shared" si="37" ref="G245:V245">G252</f>
        <v>0</v>
      </c>
      <c r="H245" s="7">
        <f t="shared" si="37"/>
        <v>0</v>
      </c>
      <c r="I245" s="7">
        <f t="shared" si="37"/>
        <v>0</v>
      </c>
      <c r="J245" s="7">
        <f t="shared" si="37"/>
        <v>0</v>
      </c>
      <c r="K245" s="7">
        <f t="shared" si="37"/>
        <v>0</v>
      </c>
      <c r="L245" s="7">
        <f t="shared" si="37"/>
        <v>0</v>
      </c>
      <c r="M245" s="7">
        <f t="shared" si="37"/>
        <v>0</v>
      </c>
      <c r="N245" s="7">
        <f t="shared" si="37"/>
        <v>0</v>
      </c>
      <c r="O245" s="7">
        <f t="shared" si="37"/>
        <v>0</v>
      </c>
      <c r="P245" s="7">
        <f t="shared" si="37"/>
        <v>0</v>
      </c>
      <c r="Q245" s="7">
        <f t="shared" si="37"/>
        <v>0</v>
      </c>
      <c r="R245" s="7">
        <f t="shared" si="37"/>
        <v>0</v>
      </c>
      <c r="S245" s="7">
        <f t="shared" si="37"/>
        <v>0</v>
      </c>
      <c r="T245" s="7">
        <f t="shared" si="37"/>
        <v>0</v>
      </c>
      <c r="U245" s="7">
        <f t="shared" si="37"/>
        <v>0</v>
      </c>
      <c r="V245" s="7">
        <f t="shared" si="37"/>
        <v>0</v>
      </c>
    </row>
    <row r="246" spans="1:22" s="30" customFormat="1" ht="31.5" outlineLevel="6">
      <c r="A246" s="61" t="s">
        <v>187</v>
      </c>
      <c r="B246" s="19" t="s">
        <v>44</v>
      </c>
      <c r="C246" s="19" t="s">
        <v>188</v>
      </c>
      <c r="D246" s="19" t="s">
        <v>5</v>
      </c>
      <c r="E246" s="19"/>
      <c r="F246" s="20">
        <f>F247+F249</f>
        <v>4680.5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30" customFormat="1" ht="15.75" outlineLevel="6">
      <c r="A247" s="5" t="s">
        <v>225</v>
      </c>
      <c r="B247" s="6" t="s">
        <v>44</v>
      </c>
      <c r="C247" s="6" t="s">
        <v>188</v>
      </c>
      <c r="D247" s="6" t="s">
        <v>226</v>
      </c>
      <c r="E247" s="6"/>
      <c r="F247" s="7">
        <f>F248</f>
        <v>2597.65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30" customFormat="1" ht="15.75" outlineLevel="6">
      <c r="A248" s="58" t="s">
        <v>200</v>
      </c>
      <c r="B248" s="59" t="s">
        <v>44</v>
      </c>
      <c r="C248" s="59" t="s">
        <v>188</v>
      </c>
      <c r="D248" s="59" t="s">
        <v>227</v>
      </c>
      <c r="E248" s="59"/>
      <c r="F248" s="60">
        <v>2597.65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30" customFormat="1" ht="15.75" outlineLevel="6">
      <c r="A249" s="5" t="s">
        <v>248</v>
      </c>
      <c r="B249" s="6" t="s">
        <v>44</v>
      </c>
      <c r="C249" s="6" t="s">
        <v>188</v>
      </c>
      <c r="D249" s="6" t="s">
        <v>249</v>
      </c>
      <c r="E249" s="6"/>
      <c r="F249" s="7">
        <f>F250</f>
        <v>2082.85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30" customFormat="1" ht="47.25" outlineLevel="6">
      <c r="A250" s="67" t="s">
        <v>180</v>
      </c>
      <c r="B250" s="59" t="s">
        <v>44</v>
      </c>
      <c r="C250" s="59" t="s">
        <v>188</v>
      </c>
      <c r="D250" s="59" t="s">
        <v>181</v>
      </c>
      <c r="E250" s="59"/>
      <c r="F250" s="60">
        <v>2082.85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30" customFormat="1" ht="31.5" outlineLevel="6">
      <c r="A251" s="61" t="s">
        <v>185</v>
      </c>
      <c r="B251" s="19" t="s">
        <v>44</v>
      </c>
      <c r="C251" s="19" t="s">
        <v>186</v>
      </c>
      <c r="D251" s="19" t="s">
        <v>5</v>
      </c>
      <c r="E251" s="19"/>
      <c r="F251" s="20">
        <f>F252+F254</f>
        <v>319.1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30" customFormat="1" ht="15.75" outlineLevel="6">
      <c r="A252" s="5" t="s">
        <v>225</v>
      </c>
      <c r="B252" s="6" t="s">
        <v>44</v>
      </c>
      <c r="C252" s="6" t="s">
        <v>186</v>
      </c>
      <c r="D252" s="6" t="s">
        <v>226</v>
      </c>
      <c r="E252" s="6"/>
      <c r="F252" s="7">
        <f>F253</f>
        <v>177.09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30" customFormat="1" ht="15.75" outlineLevel="6">
      <c r="A253" s="58" t="s">
        <v>200</v>
      </c>
      <c r="B253" s="59" t="s">
        <v>44</v>
      </c>
      <c r="C253" s="59" t="s">
        <v>186</v>
      </c>
      <c r="D253" s="59" t="s">
        <v>227</v>
      </c>
      <c r="E253" s="59"/>
      <c r="F253" s="60">
        <v>177.09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30" customFormat="1" ht="15.75" outlineLevel="6">
      <c r="A254" s="5" t="s">
        <v>248</v>
      </c>
      <c r="B254" s="6" t="s">
        <v>44</v>
      </c>
      <c r="C254" s="6" t="s">
        <v>186</v>
      </c>
      <c r="D254" s="6" t="s">
        <v>249</v>
      </c>
      <c r="E254" s="6"/>
      <c r="F254" s="7">
        <f>F255</f>
        <v>142.01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30" customFormat="1" ht="47.25" outlineLevel="6">
      <c r="A255" s="67" t="s">
        <v>180</v>
      </c>
      <c r="B255" s="59" t="s">
        <v>44</v>
      </c>
      <c r="C255" s="59" t="s">
        <v>186</v>
      </c>
      <c r="D255" s="59" t="s">
        <v>181</v>
      </c>
      <c r="E255" s="59"/>
      <c r="F255" s="60">
        <v>142.01</v>
      </c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</row>
    <row r="256" spans="1:22" s="30" customFormat="1" ht="31.5" outlineLevel="6">
      <c r="A256" s="21" t="s">
        <v>159</v>
      </c>
      <c r="B256" s="12" t="s">
        <v>44</v>
      </c>
      <c r="C256" s="12" t="s">
        <v>158</v>
      </c>
      <c r="D256" s="12" t="s">
        <v>5</v>
      </c>
      <c r="E256" s="12"/>
      <c r="F256" s="13">
        <f>F257+F259</f>
        <v>5335</v>
      </c>
      <c r="G256" s="13">
        <f aca="true" t="shared" si="38" ref="G256:V256">G257</f>
        <v>0</v>
      </c>
      <c r="H256" s="13">
        <f t="shared" si="38"/>
        <v>0</v>
      </c>
      <c r="I256" s="13">
        <f t="shared" si="38"/>
        <v>0</v>
      </c>
      <c r="J256" s="13">
        <f t="shared" si="38"/>
        <v>0</v>
      </c>
      <c r="K256" s="13">
        <f t="shared" si="38"/>
        <v>0</v>
      </c>
      <c r="L256" s="13">
        <f t="shared" si="38"/>
        <v>0</v>
      </c>
      <c r="M256" s="13">
        <f t="shared" si="38"/>
        <v>0</v>
      </c>
      <c r="N256" s="13">
        <f t="shared" si="38"/>
        <v>0</v>
      </c>
      <c r="O256" s="13">
        <f t="shared" si="38"/>
        <v>0</v>
      </c>
      <c r="P256" s="13">
        <f t="shared" si="38"/>
        <v>0</v>
      </c>
      <c r="Q256" s="13">
        <f t="shared" si="38"/>
        <v>0</v>
      </c>
      <c r="R256" s="13">
        <f t="shared" si="38"/>
        <v>0</v>
      </c>
      <c r="S256" s="13">
        <f t="shared" si="38"/>
        <v>0</v>
      </c>
      <c r="T256" s="13">
        <f t="shared" si="38"/>
        <v>0</v>
      </c>
      <c r="U256" s="13">
        <f t="shared" si="38"/>
        <v>0</v>
      </c>
      <c r="V256" s="13">
        <f t="shared" si="38"/>
        <v>0</v>
      </c>
    </row>
    <row r="257" spans="1:22" s="30" customFormat="1" ht="31.5" outlineLevel="6">
      <c r="A257" s="5" t="s">
        <v>205</v>
      </c>
      <c r="B257" s="6" t="s">
        <v>44</v>
      </c>
      <c r="C257" s="6" t="s">
        <v>158</v>
      </c>
      <c r="D257" s="6" t="s">
        <v>206</v>
      </c>
      <c r="E257" s="6"/>
      <c r="F257" s="7">
        <f>F258</f>
        <v>2383.92</v>
      </c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</row>
    <row r="258" spans="1:22" s="30" customFormat="1" ht="31.5" outlineLevel="6">
      <c r="A258" s="58" t="s">
        <v>209</v>
      </c>
      <c r="B258" s="59" t="s">
        <v>44</v>
      </c>
      <c r="C258" s="59" t="s">
        <v>158</v>
      </c>
      <c r="D258" s="59" t="s">
        <v>210</v>
      </c>
      <c r="E258" s="59"/>
      <c r="F258" s="60">
        <v>2383.92</v>
      </c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</row>
    <row r="259" spans="1:22" s="30" customFormat="1" ht="15.75" outlineLevel="6">
      <c r="A259" s="5" t="s">
        <v>248</v>
      </c>
      <c r="B259" s="6" t="s">
        <v>44</v>
      </c>
      <c r="C259" s="6" t="s">
        <v>158</v>
      </c>
      <c r="D259" s="6" t="s">
        <v>249</v>
      </c>
      <c r="E259" s="6"/>
      <c r="F259" s="7">
        <f>F260</f>
        <v>2951.08</v>
      </c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</row>
    <row r="260" spans="1:22" s="30" customFormat="1" ht="47.25" outlineLevel="6">
      <c r="A260" s="67" t="s">
        <v>180</v>
      </c>
      <c r="B260" s="59" t="s">
        <v>44</v>
      </c>
      <c r="C260" s="59" t="s">
        <v>158</v>
      </c>
      <c r="D260" s="59" t="s">
        <v>181</v>
      </c>
      <c r="E260" s="59"/>
      <c r="F260" s="60">
        <v>2951.08</v>
      </c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</row>
    <row r="261" spans="1:22" s="30" customFormat="1" ht="63.75" customHeight="1" outlineLevel="6">
      <c r="A261" s="23" t="s">
        <v>148</v>
      </c>
      <c r="B261" s="12" t="s">
        <v>44</v>
      </c>
      <c r="C261" s="12" t="s">
        <v>147</v>
      </c>
      <c r="D261" s="12" t="s">
        <v>5</v>
      </c>
      <c r="E261" s="12"/>
      <c r="F261" s="13">
        <f>F262+F264+F267</f>
        <v>199397</v>
      </c>
      <c r="G261" s="13">
        <f aca="true" t="shared" si="39" ref="G261:V261">G262</f>
        <v>0</v>
      </c>
      <c r="H261" s="13">
        <f t="shared" si="39"/>
        <v>0</v>
      </c>
      <c r="I261" s="13">
        <f t="shared" si="39"/>
        <v>0</v>
      </c>
      <c r="J261" s="13">
        <f t="shared" si="39"/>
        <v>0</v>
      </c>
      <c r="K261" s="13">
        <f t="shared" si="39"/>
        <v>0</v>
      </c>
      <c r="L261" s="13">
        <f t="shared" si="39"/>
        <v>0</v>
      </c>
      <c r="M261" s="13">
        <f t="shared" si="39"/>
        <v>0</v>
      </c>
      <c r="N261" s="13">
        <f t="shared" si="39"/>
        <v>0</v>
      </c>
      <c r="O261" s="13">
        <f t="shared" si="39"/>
        <v>0</v>
      </c>
      <c r="P261" s="13">
        <f t="shared" si="39"/>
        <v>0</v>
      </c>
      <c r="Q261" s="13">
        <f t="shared" si="39"/>
        <v>0</v>
      </c>
      <c r="R261" s="13">
        <f t="shared" si="39"/>
        <v>0</v>
      </c>
      <c r="S261" s="13">
        <f t="shared" si="39"/>
        <v>0</v>
      </c>
      <c r="T261" s="13">
        <f t="shared" si="39"/>
        <v>0</v>
      </c>
      <c r="U261" s="13">
        <f t="shared" si="39"/>
        <v>0</v>
      </c>
      <c r="V261" s="13">
        <f t="shared" si="39"/>
        <v>0</v>
      </c>
    </row>
    <row r="262" spans="1:22" s="30" customFormat="1" ht="15.75" outlineLevel="6">
      <c r="A262" s="5" t="s">
        <v>225</v>
      </c>
      <c r="B262" s="6" t="s">
        <v>44</v>
      </c>
      <c r="C262" s="6" t="s">
        <v>147</v>
      </c>
      <c r="D262" s="6" t="s">
        <v>226</v>
      </c>
      <c r="E262" s="6"/>
      <c r="F262" s="7">
        <f>F263</f>
        <v>119910.09</v>
      </c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</row>
    <row r="263" spans="1:22" s="30" customFormat="1" ht="15.75" outlineLevel="6">
      <c r="A263" s="58" t="s">
        <v>200</v>
      </c>
      <c r="B263" s="59" t="s">
        <v>44</v>
      </c>
      <c r="C263" s="59" t="s">
        <v>147</v>
      </c>
      <c r="D263" s="59" t="s">
        <v>227</v>
      </c>
      <c r="E263" s="59"/>
      <c r="F263" s="60">
        <v>119910.09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</row>
    <row r="264" spans="1:22" s="30" customFormat="1" ht="31.5" outlineLevel="6">
      <c r="A264" s="5" t="s">
        <v>205</v>
      </c>
      <c r="B264" s="6" t="s">
        <v>44</v>
      </c>
      <c r="C264" s="6" t="s">
        <v>147</v>
      </c>
      <c r="D264" s="6" t="s">
        <v>206</v>
      </c>
      <c r="E264" s="6"/>
      <c r="F264" s="7">
        <f>F266+F265</f>
        <v>479.75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</row>
    <row r="265" spans="1:22" s="30" customFormat="1" ht="31.5" outlineLevel="6">
      <c r="A265" s="58" t="s">
        <v>207</v>
      </c>
      <c r="B265" s="59" t="s">
        <v>44</v>
      </c>
      <c r="C265" s="59" t="s">
        <v>147</v>
      </c>
      <c r="D265" s="59" t="s">
        <v>208</v>
      </c>
      <c r="E265" s="59"/>
      <c r="F265" s="60">
        <v>186.24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</row>
    <row r="266" spans="1:22" s="30" customFormat="1" ht="31.5" outlineLevel="6">
      <c r="A266" s="58" t="s">
        <v>209</v>
      </c>
      <c r="B266" s="59" t="s">
        <v>44</v>
      </c>
      <c r="C266" s="59" t="s">
        <v>147</v>
      </c>
      <c r="D266" s="59" t="s">
        <v>210</v>
      </c>
      <c r="E266" s="59"/>
      <c r="F266" s="60">
        <v>293.51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</row>
    <row r="267" spans="1:22" s="30" customFormat="1" ht="15.75" outlineLevel="6">
      <c r="A267" s="5" t="s">
        <v>248</v>
      </c>
      <c r="B267" s="6" t="s">
        <v>44</v>
      </c>
      <c r="C267" s="6" t="s">
        <v>147</v>
      </c>
      <c r="D267" s="6" t="s">
        <v>249</v>
      </c>
      <c r="E267" s="6"/>
      <c r="F267" s="7">
        <f>F268</f>
        <v>79007.16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</row>
    <row r="268" spans="1:22" s="30" customFormat="1" ht="47.25" outlineLevel="6">
      <c r="A268" s="67" t="s">
        <v>180</v>
      </c>
      <c r="B268" s="59" t="s">
        <v>44</v>
      </c>
      <c r="C268" s="59" t="s">
        <v>147</v>
      </c>
      <c r="D268" s="59" t="s">
        <v>181</v>
      </c>
      <c r="E268" s="59"/>
      <c r="F268" s="60">
        <v>79007.16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</row>
    <row r="269" spans="1:22" s="30" customFormat="1" ht="47.25" outlineLevel="6">
      <c r="A269" s="93" t="s">
        <v>308</v>
      </c>
      <c r="B269" s="9" t="s">
        <v>44</v>
      </c>
      <c r="C269" s="9" t="s">
        <v>311</v>
      </c>
      <c r="D269" s="9" t="s">
        <v>5</v>
      </c>
      <c r="E269" s="59"/>
      <c r="F269" s="10">
        <f>F270+F273+F276</f>
        <v>1158.37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</row>
    <row r="270" spans="1:22" s="30" customFormat="1" ht="31.5" outlineLevel="6">
      <c r="A270" s="92" t="s">
        <v>317</v>
      </c>
      <c r="B270" s="19" t="s">
        <v>44</v>
      </c>
      <c r="C270" s="19" t="s">
        <v>318</v>
      </c>
      <c r="D270" s="19" t="s">
        <v>5</v>
      </c>
      <c r="E270" s="59"/>
      <c r="F270" s="20">
        <f>F271</f>
        <v>265.66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</row>
    <row r="271" spans="1:22" s="30" customFormat="1" ht="15.75" outlineLevel="6">
      <c r="A271" s="5" t="s">
        <v>248</v>
      </c>
      <c r="B271" s="6" t="s">
        <v>44</v>
      </c>
      <c r="C271" s="6" t="s">
        <v>318</v>
      </c>
      <c r="D271" s="6" t="s">
        <v>249</v>
      </c>
      <c r="E271" s="59"/>
      <c r="F271" s="7">
        <f>F272</f>
        <v>265.66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</row>
    <row r="272" spans="1:22" s="30" customFormat="1" ht="15.75" outlineLevel="6">
      <c r="A272" s="68" t="s">
        <v>182</v>
      </c>
      <c r="B272" s="59" t="s">
        <v>44</v>
      </c>
      <c r="C272" s="59" t="s">
        <v>318</v>
      </c>
      <c r="D272" s="59" t="s">
        <v>183</v>
      </c>
      <c r="E272" s="59"/>
      <c r="F272" s="60">
        <v>265.66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</row>
    <row r="273" spans="1:22" s="30" customFormat="1" ht="31.5" outlineLevel="6">
      <c r="A273" s="92" t="s">
        <v>319</v>
      </c>
      <c r="B273" s="19" t="s">
        <v>44</v>
      </c>
      <c r="C273" s="19" t="s">
        <v>320</v>
      </c>
      <c r="D273" s="19" t="s">
        <v>5</v>
      </c>
      <c r="E273" s="59"/>
      <c r="F273" s="20">
        <f>F274</f>
        <v>859.92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</row>
    <row r="274" spans="1:22" s="30" customFormat="1" ht="31.5" outlineLevel="6">
      <c r="A274" s="5" t="s">
        <v>205</v>
      </c>
      <c r="B274" s="6" t="s">
        <v>44</v>
      </c>
      <c r="C274" s="6" t="s">
        <v>320</v>
      </c>
      <c r="D274" s="6" t="s">
        <v>206</v>
      </c>
      <c r="E274" s="59"/>
      <c r="F274" s="7">
        <f>F275</f>
        <v>859.92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</row>
    <row r="275" spans="1:22" s="30" customFormat="1" ht="31.5" outlineLevel="6">
      <c r="A275" s="58" t="s">
        <v>209</v>
      </c>
      <c r="B275" s="59" t="s">
        <v>44</v>
      </c>
      <c r="C275" s="59" t="s">
        <v>320</v>
      </c>
      <c r="D275" s="59" t="s">
        <v>210</v>
      </c>
      <c r="E275" s="59"/>
      <c r="F275" s="60">
        <v>859.92</v>
      </c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</row>
    <row r="276" spans="1:22" s="30" customFormat="1" ht="31.5" outlineLevel="6">
      <c r="A276" s="92" t="s">
        <v>321</v>
      </c>
      <c r="B276" s="19" t="s">
        <v>44</v>
      </c>
      <c r="C276" s="19" t="s">
        <v>322</v>
      </c>
      <c r="D276" s="19" t="s">
        <v>5</v>
      </c>
      <c r="E276" s="59"/>
      <c r="F276" s="20">
        <f>F277</f>
        <v>32.79</v>
      </c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</row>
    <row r="277" spans="1:22" s="30" customFormat="1" ht="15.75" outlineLevel="6">
      <c r="A277" s="5" t="s">
        <v>248</v>
      </c>
      <c r="B277" s="6" t="s">
        <v>44</v>
      </c>
      <c r="C277" s="6" t="s">
        <v>322</v>
      </c>
      <c r="D277" s="6" t="s">
        <v>249</v>
      </c>
      <c r="E277" s="59"/>
      <c r="F277" s="7">
        <f>F278</f>
        <v>32.79</v>
      </c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</row>
    <row r="278" spans="1:22" s="30" customFormat="1" ht="15.75" outlineLevel="6">
      <c r="A278" s="68" t="s">
        <v>182</v>
      </c>
      <c r="B278" s="59" t="s">
        <v>44</v>
      </c>
      <c r="C278" s="59" t="s">
        <v>322</v>
      </c>
      <c r="D278" s="59" t="s">
        <v>183</v>
      </c>
      <c r="E278" s="59"/>
      <c r="F278" s="60">
        <v>32.79</v>
      </c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</row>
    <row r="279" spans="1:22" s="30" customFormat="1" ht="31.5" outlineLevel="6">
      <c r="A279" s="8" t="s">
        <v>161</v>
      </c>
      <c r="B279" s="9" t="s">
        <v>160</v>
      </c>
      <c r="C279" s="9" t="s">
        <v>6</v>
      </c>
      <c r="D279" s="9" t="s">
        <v>5</v>
      </c>
      <c r="E279" s="9"/>
      <c r="F279" s="10">
        <f>F280</f>
        <v>100</v>
      </c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</row>
    <row r="280" spans="1:22" s="30" customFormat="1" ht="15.75" outlineLevel="6">
      <c r="A280" s="14" t="s">
        <v>76</v>
      </c>
      <c r="B280" s="12" t="s">
        <v>160</v>
      </c>
      <c r="C280" s="12" t="s">
        <v>24</v>
      </c>
      <c r="D280" s="12" t="s">
        <v>5</v>
      </c>
      <c r="E280" s="12"/>
      <c r="F280" s="13">
        <f>F281</f>
        <v>100</v>
      </c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</row>
    <row r="281" spans="1:22" s="30" customFormat="1" ht="31.5" outlineLevel="6">
      <c r="A281" s="61" t="s">
        <v>251</v>
      </c>
      <c r="B281" s="19" t="s">
        <v>160</v>
      </c>
      <c r="C281" s="19" t="s">
        <v>250</v>
      </c>
      <c r="D281" s="19" t="s">
        <v>5</v>
      </c>
      <c r="E281" s="19"/>
      <c r="F281" s="20">
        <f>F282</f>
        <v>100</v>
      </c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</row>
    <row r="282" spans="1:22" s="30" customFormat="1" ht="31.5" outlineLevel="6">
      <c r="A282" s="5" t="s">
        <v>205</v>
      </c>
      <c r="B282" s="6" t="s">
        <v>160</v>
      </c>
      <c r="C282" s="6" t="s">
        <v>250</v>
      </c>
      <c r="D282" s="6" t="s">
        <v>206</v>
      </c>
      <c r="E282" s="6"/>
      <c r="F282" s="7">
        <f>F283</f>
        <v>100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</row>
    <row r="283" spans="1:22" s="30" customFormat="1" ht="31.5" outlineLevel="6">
      <c r="A283" s="58" t="s">
        <v>209</v>
      </c>
      <c r="B283" s="59" t="s">
        <v>160</v>
      </c>
      <c r="C283" s="59" t="s">
        <v>250</v>
      </c>
      <c r="D283" s="59" t="s">
        <v>210</v>
      </c>
      <c r="E283" s="59"/>
      <c r="F283" s="60">
        <v>100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</row>
    <row r="284" spans="1:22" s="30" customFormat="1" ht="18.75" customHeight="1" outlineLevel="6">
      <c r="A284" s="8" t="s">
        <v>91</v>
      </c>
      <c r="B284" s="9" t="s">
        <v>48</v>
      </c>
      <c r="C284" s="9" t="s">
        <v>6</v>
      </c>
      <c r="D284" s="9" t="s">
        <v>5</v>
      </c>
      <c r="E284" s="9"/>
      <c r="F284" s="10">
        <f>+F285+F293</f>
        <v>2000</v>
      </c>
      <c r="G284" s="10" t="e">
        <f>#REF!</f>
        <v>#REF!</v>
      </c>
      <c r="H284" s="10" t="e">
        <f>#REF!</f>
        <v>#REF!</v>
      </c>
      <c r="I284" s="10" t="e">
        <f>#REF!</f>
        <v>#REF!</v>
      </c>
      <c r="J284" s="10" t="e">
        <f>#REF!</f>
        <v>#REF!</v>
      </c>
      <c r="K284" s="10" t="e">
        <f>#REF!</f>
        <v>#REF!</v>
      </c>
      <c r="L284" s="10" t="e">
        <f>#REF!</f>
        <v>#REF!</v>
      </c>
      <c r="M284" s="10" t="e">
        <f>#REF!</f>
        <v>#REF!</v>
      </c>
      <c r="N284" s="10" t="e">
        <f>#REF!</f>
        <v>#REF!</v>
      </c>
      <c r="O284" s="10" t="e">
        <f>#REF!</f>
        <v>#REF!</v>
      </c>
      <c r="P284" s="10" t="e">
        <f>#REF!</f>
        <v>#REF!</v>
      </c>
      <c r="Q284" s="10" t="e">
        <f>#REF!</f>
        <v>#REF!</v>
      </c>
      <c r="R284" s="10" t="e">
        <f>#REF!</f>
        <v>#REF!</v>
      </c>
      <c r="S284" s="10" t="e">
        <f>#REF!</f>
        <v>#REF!</v>
      </c>
      <c r="T284" s="10" t="e">
        <f>#REF!</f>
        <v>#REF!</v>
      </c>
      <c r="U284" s="10" t="e">
        <f>#REF!</f>
        <v>#REF!</v>
      </c>
      <c r="V284" s="10" t="e">
        <f>#REF!</f>
        <v>#REF!</v>
      </c>
    </row>
    <row r="285" spans="1:22" s="30" customFormat="1" ht="15.75" outlineLevel="6">
      <c r="A285" s="14" t="s">
        <v>76</v>
      </c>
      <c r="B285" s="9" t="s">
        <v>48</v>
      </c>
      <c r="C285" s="9" t="s">
        <v>24</v>
      </c>
      <c r="D285" s="9" t="s">
        <v>5</v>
      </c>
      <c r="E285" s="9"/>
      <c r="F285" s="10">
        <f>F286</f>
        <v>2000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30" customFormat="1" ht="15.75" outlineLevel="6">
      <c r="A286" s="61" t="s">
        <v>255</v>
      </c>
      <c r="B286" s="19" t="s">
        <v>48</v>
      </c>
      <c r="C286" s="19" t="s">
        <v>252</v>
      </c>
      <c r="D286" s="19" t="s">
        <v>5</v>
      </c>
      <c r="E286" s="19"/>
      <c r="F286" s="20">
        <f>F287</f>
        <v>2000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30" customFormat="1" ht="15.75" outlineLevel="6">
      <c r="A287" s="69" t="s">
        <v>256</v>
      </c>
      <c r="B287" s="19" t="s">
        <v>48</v>
      </c>
      <c r="C287" s="19" t="s">
        <v>253</v>
      </c>
      <c r="D287" s="19" t="s">
        <v>5</v>
      </c>
      <c r="E287" s="19"/>
      <c r="F287" s="20">
        <f>F288</f>
        <v>2000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30" customFormat="1" ht="15.75" outlineLevel="6">
      <c r="A288" s="69" t="s">
        <v>257</v>
      </c>
      <c r="B288" s="19" t="s">
        <v>48</v>
      </c>
      <c r="C288" s="19" t="s">
        <v>254</v>
      </c>
      <c r="D288" s="19" t="s">
        <v>5</v>
      </c>
      <c r="E288" s="19"/>
      <c r="F288" s="20">
        <f>F289+F291</f>
        <v>2000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</row>
    <row r="289" spans="1:22" s="30" customFormat="1" ht="31.5" outlineLevel="6">
      <c r="A289" s="5" t="s">
        <v>205</v>
      </c>
      <c r="B289" s="6" t="s">
        <v>48</v>
      </c>
      <c r="C289" s="6" t="s">
        <v>254</v>
      </c>
      <c r="D289" s="6" t="s">
        <v>206</v>
      </c>
      <c r="E289" s="6"/>
      <c r="F289" s="7">
        <f>F290</f>
        <v>1360.9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</row>
    <row r="290" spans="1:22" s="30" customFormat="1" ht="31.5" outlineLevel="6">
      <c r="A290" s="58" t="s">
        <v>209</v>
      </c>
      <c r="B290" s="59" t="s">
        <v>48</v>
      </c>
      <c r="C290" s="59" t="s">
        <v>254</v>
      </c>
      <c r="D290" s="59" t="s">
        <v>210</v>
      </c>
      <c r="E290" s="59"/>
      <c r="F290" s="60">
        <v>1360.9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</row>
    <row r="291" spans="1:22" s="30" customFormat="1" ht="15.75" outlineLevel="6">
      <c r="A291" s="5" t="s">
        <v>248</v>
      </c>
      <c r="B291" s="6" t="s">
        <v>48</v>
      </c>
      <c r="C291" s="6" t="s">
        <v>254</v>
      </c>
      <c r="D291" s="6" t="s">
        <v>249</v>
      </c>
      <c r="E291" s="6"/>
      <c r="F291" s="7">
        <f>F292</f>
        <v>639.1</v>
      </c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</row>
    <row r="292" spans="1:22" s="30" customFormat="1" ht="47.25" outlineLevel="6">
      <c r="A292" s="68" t="s">
        <v>180</v>
      </c>
      <c r="B292" s="59" t="s">
        <v>48</v>
      </c>
      <c r="C292" s="59" t="s">
        <v>254</v>
      </c>
      <c r="D292" s="59" t="s">
        <v>181</v>
      </c>
      <c r="E292" s="59"/>
      <c r="F292" s="60">
        <v>639.1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</row>
    <row r="293" spans="1:22" s="30" customFormat="1" ht="15.75" outlineLevel="6">
      <c r="A293" s="21" t="s">
        <v>156</v>
      </c>
      <c r="B293" s="12" t="s">
        <v>48</v>
      </c>
      <c r="C293" s="12" t="s">
        <v>195</v>
      </c>
      <c r="D293" s="12" t="s">
        <v>5</v>
      </c>
      <c r="E293" s="12"/>
      <c r="F293" s="13">
        <f>F294+F297</f>
        <v>0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</row>
    <row r="294" spans="1:22" s="30" customFormat="1" ht="31.5" outlineLevel="6">
      <c r="A294" s="5" t="s">
        <v>205</v>
      </c>
      <c r="B294" s="6" t="s">
        <v>48</v>
      </c>
      <c r="C294" s="6" t="s">
        <v>195</v>
      </c>
      <c r="D294" s="6" t="s">
        <v>206</v>
      </c>
      <c r="E294" s="6"/>
      <c r="F294" s="7">
        <f>F295</f>
        <v>0</v>
      </c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</row>
    <row r="295" spans="1:22" s="30" customFormat="1" ht="31.5" outlineLevel="6">
      <c r="A295" s="58" t="s">
        <v>209</v>
      </c>
      <c r="B295" s="59" t="s">
        <v>48</v>
      </c>
      <c r="C295" s="59" t="s">
        <v>195</v>
      </c>
      <c r="D295" s="59" t="s">
        <v>210</v>
      </c>
      <c r="E295" s="59"/>
      <c r="F295" s="60">
        <v>0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</row>
    <row r="296" spans="1:22" s="30" customFormat="1" ht="15.75" outlineLevel="6">
      <c r="A296" s="5" t="s">
        <v>248</v>
      </c>
      <c r="B296" s="6" t="s">
        <v>48</v>
      </c>
      <c r="C296" s="6" t="s">
        <v>195</v>
      </c>
      <c r="D296" s="6" t="s">
        <v>249</v>
      </c>
      <c r="E296" s="6"/>
      <c r="F296" s="7">
        <f>F297</f>
        <v>0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</row>
    <row r="297" spans="1:22" s="30" customFormat="1" ht="47.25" outlineLevel="6">
      <c r="A297" s="67" t="s">
        <v>180</v>
      </c>
      <c r="B297" s="59" t="s">
        <v>48</v>
      </c>
      <c r="C297" s="59" t="s">
        <v>195</v>
      </c>
      <c r="D297" s="59" t="s">
        <v>181</v>
      </c>
      <c r="E297" s="59"/>
      <c r="F297" s="60"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30" customFormat="1" ht="15.75" outlineLevel="6">
      <c r="A298" s="8" t="s">
        <v>77</v>
      </c>
      <c r="B298" s="9" t="s">
        <v>25</v>
      </c>
      <c r="C298" s="9" t="s">
        <v>6</v>
      </c>
      <c r="D298" s="9" t="s">
        <v>5</v>
      </c>
      <c r="E298" s="9"/>
      <c r="F298" s="10">
        <f>F299+F306</f>
        <v>18827.030000000002</v>
      </c>
      <c r="G298" s="10">
        <f aca="true" t="shared" si="40" ref="G298:V298">G299+G306</f>
        <v>0</v>
      </c>
      <c r="H298" s="10">
        <f t="shared" si="40"/>
        <v>0</v>
      </c>
      <c r="I298" s="10">
        <f t="shared" si="40"/>
        <v>0</v>
      </c>
      <c r="J298" s="10">
        <f t="shared" si="40"/>
        <v>0</v>
      </c>
      <c r="K298" s="10">
        <f t="shared" si="40"/>
        <v>0</v>
      </c>
      <c r="L298" s="10">
        <f t="shared" si="40"/>
        <v>0</v>
      </c>
      <c r="M298" s="10">
        <f t="shared" si="40"/>
        <v>0</v>
      </c>
      <c r="N298" s="10">
        <f t="shared" si="40"/>
        <v>0</v>
      </c>
      <c r="O298" s="10">
        <f t="shared" si="40"/>
        <v>0</v>
      </c>
      <c r="P298" s="10">
        <f t="shared" si="40"/>
        <v>0</v>
      </c>
      <c r="Q298" s="10">
        <f t="shared" si="40"/>
        <v>0</v>
      </c>
      <c r="R298" s="10">
        <f t="shared" si="40"/>
        <v>0</v>
      </c>
      <c r="S298" s="10">
        <f t="shared" si="40"/>
        <v>0</v>
      </c>
      <c r="T298" s="10">
        <f t="shared" si="40"/>
        <v>0</v>
      </c>
      <c r="U298" s="10">
        <f t="shared" si="40"/>
        <v>0</v>
      </c>
      <c r="V298" s="10">
        <f t="shared" si="40"/>
        <v>0</v>
      </c>
    </row>
    <row r="299" spans="1:22" s="30" customFormat="1" ht="48.75" customHeight="1" outlineLevel="6">
      <c r="A299" s="14" t="s">
        <v>95</v>
      </c>
      <c r="B299" s="12" t="s">
        <v>25</v>
      </c>
      <c r="C299" s="12" t="s">
        <v>96</v>
      </c>
      <c r="D299" s="12" t="s">
        <v>5</v>
      </c>
      <c r="E299" s="12"/>
      <c r="F299" s="13">
        <f>F300</f>
        <v>1454.2</v>
      </c>
      <c r="G299" s="13">
        <f aca="true" t="shared" si="41" ref="G299:V300">G300</f>
        <v>0</v>
      </c>
      <c r="H299" s="13">
        <f t="shared" si="41"/>
        <v>0</v>
      </c>
      <c r="I299" s="13">
        <f t="shared" si="41"/>
        <v>0</v>
      </c>
      <c r="J299" s="13">
        <f t="shared" si="41"/>
        <v>0</v>
      </c>
      <c r="K299" s="13">
        <f t="shared" si="41"/>
        <v>0</v>
      </c>
      <c r="L299" s="13">
        <f t="shared" si="41"/>
        <v>0</v>
      </c>
      <c r="M299" s="13">
        <f t="shared" si="41"/>
        <v>0</v>
      </c>
      <c r="N299" s="13">
        <f t="shared" si="41"/>
        <v>0</v>
      </c>
      <c r="O299" s="13">
        <f t="shared" si="41"/>
        <v>0</v>
      </c>
      <c r="P299" s="13">
        <f t="shared" si="41"/>
        <v>0</v>
      </c>
      <c r="Q299" s="13">
        <f t="shared" si="41"/>
        <v>0</v>
      </c>
      <c r="R299" s="13">
        <f t="shared" si="41"/>
        <v>0</v>
      </c>
      <c r="S299" s="13">
        <f t="shared" si="41"/>
        <v>0</v>
      </c>
      <c r="T299" s="13">
        <f t="shared" si="41"/>
        <v>0</v>
      </c>
      <c r="U299" s="13">
        <f t="shared" si="41"/>
        <v>0</v>
      </c>
      <c r="V299" s="13">
        <f t="shared" si="41"/>
        <v>0</v>
      </c>
    </row>
    <row r="300" spans="1:22" s="30" customFormat="1" ht="15.75" outlineLevel="6">
      <c r="A300" s="61" t="s">
        <v>57</v>
      </c>
      <c r="B300" s="19" t="s">
        <v>25</v>
      </c>
      <c r="C300" s="19" t="s">
        <v>10</v>
      </c>
      <c r="D300" s="19" t="s">
        <v>5</v>
      </c>
      <c r="E300" s="19"/>
      <c r="F300" s="20">
        <f>F301+F304</f>
        <v>1454.2</v>
      </c>
      <c r="G300" s="7">
        <f t="shared" si="41"/>
        <v>0</v>
      </c>
      <c r="H300" s="7">
        <f t="shared" si="41"/>
        <v>0</v>
      </c>
      <c r="I300" s="7">
        <f t="shared" si="41"/>
        <v>0</v>
      </c>
      <c r="J300" s="7">
        <f t="shared" si="41"/>
        <v>0</v>
      </c>
      <c r="K300" s="7">
        <f t="shared" si="41"/>
        <v>0</v>
      </c>
      <c r="L300" s="7">
        <f t="shared" si="41"/>
        <v>0</v>
      </c>
      <c r="M300" s="7">
        <f t="shared" si="41"/>
        <v>0</v>
      </c>
      <c r="N300" s="7">
        <f t="shared" si="41"/>
        <v>0</v>
      </c>
      <c r="O300" s="7">
        <f t="shared" si="41"/>
        <v>0</v>
      </c>
      <c r="P300" s="7">
        <f t="shared" si="41"/>
        <v>0</v>
      </c>
      <c r="Q300" s="7">
        <f t="shared" si="41"/>
        <v>0</v>
      </c>
      <c r="R300" s="7">
        <f t="shared" si="41"/>
        <v>0</v>
      </c>
      <c r="S300" s="7">
        <f t="shared" si="41"/>
        <v>0</v>
      </c>
      <c r="T300" s="7">
        <f t="shared" si="41"/>
        <v>0</v>
      </c>
      <c r="U300" s="7">
        <f t="shared" si="41"/>
        <v>0</v>
      </c>
      <c r="V300" s="7">
        <f t="shared" si="41"/>
        <v>0</v>
      </c>
    </row>
    <row r="301" spans="1:22" s="30" customFormat="1" ht="31.5" outlineLevel="6">
      <c r="A301" s="5" t="s">
        <v>204</v>
      </c>
      <c r="B301" s="6" t="s">
        <v>25</v>
      </c>
      <c r="C301" s="6" t="s">
        <v>10</v>
      </c>
      <c r="D301" s="6" t="s">
        <v>203</v>
      </c>
      <c r="E301" s="6"/>
      <c r="F301" s="7">
        <f>F302+F303</f>
        <v>1438.4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30" customFormat="1" ht="15.75" outlineLevel="6">
      <c r="A302" s="58" t="s">
        <v>200</v>
      </c>
      <c r="B302" s="59" t="s">
        <v>25</v>
      </c>
      <c r="C302" s="59" t="s">
        <v>10</v>
      </c>
      <c r="D302" s="59" t="s">
        <v>199</v>
      </c>
      <c r="E302" s="59"/>
      <c r="F302" s="60">
        <v>1437.2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30" customFormat="1" ht="31.5" outlineLevel="6">
      <c r="A303" s="58" t="s">
        <v>201</v>
      </c>
      <c r="B303" s="59" t="s">
        <v>25</v>
      </c>
      <c r="C303" s="59" t="s">
        <v>10</v>
      </c>
      <c r="D303" s="59" t="s">
        <v>202</v>
      </c>
      <c r="E303" s="59"/>
      <c r="F303" s="60">
        <v>1.2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30" customFormat="1" ht="31.5" outlineLevel="6">
      <c r="A304" s="5" t="s">
        <v>205</v>
      </c>
      <c r="B304" s="6" t="s">
        <v>25</v>
      </c>
      <c r="C304" s="6" t="s">
        <v>10</v>
      </c>
      <c r="D304" s="6" t="s">
        <v>206</v>
      </c>
      <c r="E304" s="6"/>
      <c r="F304" s="7">
        <f>F305</f>
        <v>15.8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30" customFormat="1" ht="31.5" outlineLevel="6">
      <c r="A305" s="58" t="s">
        <v>209</v>
      </c>
      <c r="B305" s="59" t="s">
        <v>25</v>
      </c>
      <c r="C305" s="59" t="s">
        <v>10</v>
      </c>
      <c r="D305" s="59" t="s">
        <v>210</v>
      </c>
      <c r="E305" s="59"/>
      <c r="F305" s="60">
        <v>15.8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30" customFormat="1" ht="63" customHeight="1" outlineLevel="6">
      <c r="A306" s="24" t="s">
        <v>177</v>
      </c>
      <c r="B306" s="12" t="s">
        <v>25</v>
      </c>
      <c r="C306" s="12" t="s">
        <v>6</v>
      </c>
      <c r="D306" s="12" t="s">
        <v>5</v>
      </c>
      <c r="E306" s="12"/>
      <c r="F306" s="13">
        <f>F307+F317</f>
        <v>17372.83</v>
      </c>
      <c r="G306" s="13">
        <f aca="true" t="shared" si="42" ref="G306:V307">G307</f>
        <v>0</v>
      </c>
      <c r="H306" s="13">
        <f t="shared" si="42"/>
        <v>0</v>
      </c>
      <c r="I306" s="13">
        <f t="shared" si="42"/>
        <v>0</v>
      </c>
      <c r="J306" s="13">
        <f t="shared" si="42"/>
        <v>0</v>
      </c>
      <c r="K306" s="13">
        <f t="shared" si="42"/>
        <v>0</v>
      </c>
      <c r="L306" s="13">
        <f t="shared" si="42"/>
        <v>0</v>
      </c>
      <c r="M306" s="13">
        <f t="shared" si="42"/>
        <v>0</v>
      </c>
      <c r="N306" s="13">
        <f t="shared" si="42"/>
        <v>0</v>
      </c>
      <c r="O306" s="13">
        <f t="shared" si="42"/>
        <v>0</v>
      </c>
      <c r="P306" s="13">
        <f t="shared" si="42"/>
        <v>0</v>
      </c>
      <c r="Q306" s="13">
        <f t="shared" si="42"/>
        <v>0</v>
      </c>
      <c r="R306" s="13">
        <f t="shared" si="42"/>
        <v>0</v>
      </c>
      <c r="S306" s="13">
        <f t="shared" si="42"/>
        <v>0</v>
      </c>
      <c r="T306" s="13">
        <f t="shared" si="42"/>
        <v>0</v>
      </c>
      <c r="U306" s="13">
        <f t="shared" si="42"/>
        <v>0</v>
      </c>
      <c r="V306" s="13">
        <f t="shared" si="42"/>
        <v>0</v>
      </c>
    </row>
    <row r="307" spans="1:22" s="30" customFormat="1" ht="15.75" outlineLevel="6">
      <c r="A307" s="61" t="s">
        <v>88</v>
      </c>
      <c r="B307" s="19" t="s">
        <v>25</v>
      </c>
      <c r="C307" s="19" t="s">
        <v>39</v>
      </c>
      <c r="D307" s="19" t="s">
        <v>5</v>
      </c>
      <c r="E307" s="19"/>
      <c r="F307" s="20">
        <f>F308+F311+F314</f>
        <v>15725</v>
      </c>
      <c r="G307" s="7">
        <f t="shared" si="42"/>
        <v>0</v>
      </c>
      <c r="H307" s="7">
        <f t="shared" si="42"/>
        <v>0</v>
      </c>
      <c r="I307" s="7">
        <f t="shared" si="42"/>
        <v>0</v>
      </c>
      <c r="J307" s="7">
        <f t="shared" si="42"/>
        <v>0</v>
      </c>
      <c r="K307" s="7">
        <f t="shared" si="42"/>
        <v>0</v>
      </c>
      <c r="L307" s="7">
        <f t="shared" si="42"/>
        <v>0</v>
      </c>
      <c r="M307" s="7">
        <f t="shared" si="42"/>
        <v>0</v>
      </c>
      <c r="N307" s="7">
        <f t="shared" si="42"/>
        <v>0</v>
      </c>
      <c r="O307" s="7">
        <f t="shared" si="42"/>
        <v>0</v>
      </c>
      <c r="P307" s="7">
        <f t="shared" si="42"/>
        <v>0</v>
      </c>
      <c r="Q307" s="7">
        <f t="shared" si="42"/>
        <v>0</v>
      </c>
      <c r="R307" s="7">
        <f t="shared" si="42"/>
        <v>0</v>
      </c>
      <c r="S307" s="7">
        <f t="shared" si="42"/>
        <v>0</v>
      </c>
      <c r="T307" s="7">
        <f t="shared" si="42"/>
        <v>0</v>
      </c>
      <c r="U307" s="7">
        <f t="shared" si="42"/>
        <v>0</v>
      </c>
      <c r="V307" s="7">
        <f t="shared" si="42"/>
        <v>0</v>
      </c>
    </row>
    <row r="308" spans="1:22" s="30" customFormat="1" ht="15.75" outlineLevel="6">
      <c r="A308" s="5" t="s">
        <v>225</v>
      </c>
      <c r="B308" s="6" t="s">
        <v>25</v>
      </c>
      <c r="C308" s="6" t="s">
        <v>39</v>
      </c>
      <c r="D308" s="6" t="s">
        <v>226</v>
      </c>
      <c r="E308" s="6"/>
      <c r="F308" s="7">
        <f>F309+F310</f>
        <v>12842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30" customFormat="1" ht="15.75" outlineLevel="6">
      <c r="A309" s="58" t="s">
        <v>200</v>
      </c>
      <c r="B309" s="59" t="s">
        <v>25</v>
      </c>
      <c r="C309" s="59" t="s">
        <v>39</v>
      </c>
      <c r="D309" s="59" t="s">
        <v>227</v>
      </c>
      <c r="E309" s="59"/>
      <c r="F309" s="60">
        <v>12822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</row>
    <row r="310" spans="1:22" s="30" customFormat="1" ht="31.5" outlineLevel="6">
      <c r="A310" s="58" t="s">
        <v>201</v>
      </c>
      <c r="B310" s="59" t="s">
        <v>25</v>
      </c>
      <c r="C310" s="59" t="s">
        <v>39</v>
      </c>
      <c r="D310" s="59" t="s">
        <v>228</v>
      </c>
      <c r="E310" s="59"/>
      <c r="F310" s="60">
        <v>20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</row>
    <row r="311" spans="1:22" s="30" customFormat="1" ht="31.5" outlineLevel="6">
      <c r="A311" s="5" t="s">
        <v>205</v>
      </c>
      <c r="B311" s="6" t="s">
        <v>25</v>
      </c>
      <c r="C311" s="6" t="s">
        <v>39</v>
      </c>
      <c r="D311" s="6" t="s">
        <v>206</v>
      </c>
      <c r="E311" s="6"/>
      <c r="F311" s="7">
        <f>F312+F313</f>
        <v>2823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</row>
    <row r="312" spans="1:22" s="30" customFormat="1" ht="31.5" outlineLevel="6">
      <c r="A312" s="58" t="s">
        <v>207</v>
      </c>
      <c r="B312" s="59" t="s">
        <v>25</v>
      </c>
      <c r="C312" s="59" t="s">
        <v>39</v>
      </c>
      <c r="D312" s="59" t="s">
        <v>208</v>
      </c>
      <c r="E312" s="59"/>
      <c r="F312" s="60">
        <v>544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</row>
    <row r="313" spans="1:22" s="30" customFormat="1" ht="31.5" outlineLevel="6">
      <c r="A313" s="58" t="s">
        <v>209</v>
      </c>
      <c r="B313" s="59" t="s">
        <v>25</v>
      </c>
      <c r="C313" s="59" t="s">
        <v>39</v>
      </c>
      <c r="D313" s="59" t="s">
        <v>210</v>
      </c>
      <c r="E313" s="59"/>
      <c r="F313" s="60">
        <v>2279</v>
      </c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</row>
    <row r="314" spans="1:22" s="30" customFormat="1" ht="15.75" outlineLevel="6">
      <c r="A314" s="5" t="s">
        <v>211</v>
      </c>
      <c r="B314" s="6" t="s">
        <v>25</v>
      </c>
      <c r="C314" s="6" t="s">
        <v>39</v>
      </c>
      <c r="D314" s="6" t="s">
        <v>212</v>
      </c>
      <c r="E314" s="6"/>
      <c r="F314" s="7">
        <f>F315+F316</f>
        <v>60</v>
      </c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</row>
    <row r="315" spans="1:22" s="30" customFormat="1" ht="31.5" outlineLevel="6">
      <c r="A315" s="58" t="s">
        <v>213</v>
      </c>
      <c r="B315" s="59" t="s">
        <v>25</v>
      </c>
      <c r="C315" s="59" t="s">
        <v>39</v>
      </c>
      <c r="D315" s="59" t="s">
        <v>215</v>
      </c>
      <c r="E315" s="59"/>
      <c r="F315" s="60">
        <v>3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</row>
    <row r="316" spans="1:22" s="30" customFormat="1" ht="15.75" outlineLevel="6">
      <c r="A316" s="58" t="s">
        <v>214</v>
      </c>
      <c r="B316" s="59" t="s">
        <v>25</v>
      </c>
      <c r="C316" s="59" t="s">
        <v>39</v>
      </c>
      <c r="D316" s="59" t="s">
        <v>216</v>
      </c>
      <c r="E316" s="59"/>
      <c r="F316" s="60">
        <v>57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</row>
    <row r="317" spans="1:22" s="30" customFormat="1" ht="15.75" outlineLevel="6">
      <c r="A317" s="21" t="s">
        <v>76</v>
      </c>
      <c r="B317" s="9" t="s">
        <v>25</v>
      </c>
      <c r="C317" s="9" t="s">
        <v>24</v>
      </c>
      <c r="D317" s="9" t="s">
        <v>5</v>
      </c>
      <c r="E317" s="9"/>
      <c r="F317" s="10">
        <f>F318+F323</f>
        <v>1647.8300000000002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30" customFormat="1" ht="15.75" outlineLevel="6">
      <c r="A318" s="81" t="s">
        <v>292</v>
      </c>
      <c r="B318" s="9" t="s">
        <v>25</v>
      </c>
      <c r="C318" s="9" t="s">
        <v>252</v>
      </c>
      <c r="D318" s="9" t="s">
        <v>5</v>
      </c>
      <c r="E318" s="9"/>
      <c r="F318" s="10">
        <f>F319</f>
        <v>1630.9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30" customFormat="1" ht="21.75" customHeight="1" outlineLevel="6">
      <c r="A319" s="81" t="s">
        <v>293</v>
      </c>
      <c r="B319" s="9" t="s">
        <v>25</v>
      </c>
      <c r="C319" s="9" t="s">
        <v>298</v>
      </c>
      <c r="D319" s="9" t="s">
        <v>5</v>
      </c>
      <c r="E319" s="9"/>
      <c r="F319" s="10">
        <f>F320</f>
        <v>1630.9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30" customFormat="1" ht="15.75" outlineLevel="6">
      <c r="A320" s="92" t="s">
        <v>307</v>
      </c>
      <c r="B320" s="19" t="s">
        <v>25</v>
      </c>
      <c r="C320" s="19" t="s">
        <v>310</v>
      </c>
      <c r="D320" s="19" t="s">
        <v>5</v>
      </c>
      <c r="E320" s="19"/>
      <c r="F320" s="20">
        <f>F321</f>
        <v>1630.9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30" customFormat="1" ht="31.5" outlineLevel="6">
      <c r="A321" s="5" t="s">
        <v>205</v>
      </c>
      <c r="B321" s="6" t="s">
        <v>25</v>
      </c>
      <c r="C321" s="6" t="s">
        <v>310</v>
      </c>
      <c r="D321" s="6" t="s">
        <v>206</v>
      </c>
      <c r="E321" s="6"/>
      <c r="F321" s="7">
        <f>F322</f>
        <v>1630.9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30" customFormat="1" ht="31.5" outlineLevel="6">
      <c r="A322" s="58" t="s">
        <v>209</v>
      </c>
      <c r="B322" s="59" t="s">
        <v>25</v>
      </c>
      <c r="C322" s="59" t="s">
        <v>310</v>
      </c>
      <c r="D322" s="59" t="s">
        <v>210</v>
      </c>
      <c r="E322" s="59"/>
      <c r="F322" s="60">
        <v>1630.9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30" customFormat="1" ht="31.5" outlineLevel="6">
      <c r="A323" s="8" t="s">
        <v>258</v>
      </c>
      <c r="B323" s="9" t="s">
        <v>25</v>
      </c>
      <c r="C323" s="9" t="s">
        <v>259</v>
      </c>
      <c r="D323" s="9" t="s">
        <v>5</v>
      </c>
      <c r="E323" s="9"/>
      <c r="F323" s="10">
        <f>F324</f>
        <v>16.93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30" customFormat="1" ht="31.5" outlineLevel="6">
      <c r="A324" s="5" t="s">
        <v>205</v>
      </c>
      <c r="B324" s="6" t="s">
        <v>25</v>
      </c>
      <c r="C324" s="6" t="s">
        <v>259</v>
      </c>
      <c r="D324" s="6" t="s">
        <v>206</v>
      </c>
      <c r="E324" s="6"/>
      <c r="F324" s="7">
        <f>F325</f>
        <v>16.93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30" customFormat="1" ht="31.5" outlineLevel="6">
      <c r="A325" s="58" t="s">
        <v>209</v>
      </c>
      <c r="B325" s="59" t="s">
        <v>25</v>
      </c>
      <c r="C325" s="59" t="s">
        <v>259</v>
      </c>
      <c r="D325" s="59" t="s">
        <v>210</v>
      </c>
      <c r="E325" s="59"/>
      <c r="F325" s="60">
        <v>16.93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30" customFormat="1" ht="31.5" outlineLevel="6">
      <c r="A326" s="14" t="s">
        <v>151</v>
      </c>
      <c r="B326" s="12" t="s">
        <v>25</v>
      </c>
      <c r="C326" s="12" t="s">
        <v>149</v>
      </c>
      <c r="D326" s="12" t="s">
        <v>5</v>
      </c>
      <c r="E326" s="12"/>
      <c r="F326" s="13">
        <f>F327</f>
        <v>0</v>
      </c>
      <c r="G326" s="13">
        <f aca="true" t="shared" si="43" ref="G326:V326">G327</f>
        <v>0</v>
      </c>
      <c r="H326" s="13">
        <f t="shared" si="43"/>
        <v>0</v>
      </c>
      <c r="I326" s="13">
        <f t="shared" si="43"/>
        <v>0</v>
      </c>
      <c r="J326" s="13">
        <f t="shared" si="43"/>
        <v>0</v>
      </c>
      <c r="K326" s="13">
        <f t="shared" si="43"/>
        <v>0</v>
      </c>
      <c r="L326" s="13">
        <f t="shared" si="43"/>
        <v>0</v>
      </c>
      <c r="M326" s="13">
        <f t="shared" si="43"/>
        <v>0</v>
      </c>
      <c r="N326" s="13">
        <f t="shared" si="43"/>
        <v>0</v>
      </c>
      <c r="O326" s="13">
        <f t="shared" si="43"/>
        <v>0</v>
      </c>
      <c r="P326" s="13">
        <f t="shared" si="43"/>
        <v>0</v>
      </c>
      <c r="Q326" s="13">
        <f t="shared" si="43"/>
        <v>0</v>
      </c>
      <c r="R326" s="13">
        <f t="shared" si="43"/>
        <v>0</v>
      </c>
      <c r="S326" s="13">
        <f t="shared" si="43"/>
        <v>0</v>
      </c>
      <c r="T326" s="13">
        <f t="shared" si="43"/>
        <v>0</v>
      </c>
      <c r="U326" s="13">
        <f t="shared" si="43"/>
        <v>0</v>
      </c>
      <c r="V326" s="13">
        <f t="shared" si="43"/>
        <v>0</v>
      </c>
    </row>
    <row r="327" spans="1:22" s="30" customFormat="1" ht="15.75" outlineLevel="6">
      <c r="A327" s="5" t="s">
        <v>152</v>
      </c>
      <c r="B327" s="6" t="s">
        <v>25</v>
      </c>
      <c r="C327" s="6" t="s">
        <v>149</v>
      </c>
      <c r="D327" s="6" t="s">
        <v>150</v>
      </c>
      <c r="E327" s="6"/>
      <c r="F327" s="7">
        <v>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30" customFormat="1" ht="17.25" customHeight="1" outlineLevel="6">
      <c r="A328" s="16" t="s">
        <v>166</v>
      </c>
      <c r="B328" s="17" t="s">
        <v>119</v>
      </c>
      <c r="C328" s="17" t="s">
        <v>6</v>
      </c>
      <c r="D328" s="17" t="s">
        <v>5</v>
      </c>
      <c r="E328" s="17"/>
      <c r="F328" s="18">
        <f>F329</f>
        <v>16348.43</v>
      </c>
      <c r="G328" s="18" t="e">
        <f>G329+#REF!+#REF!</f>
        <v>#REF!</v>
      </c>
      <c r="H328" s="18" t="e">
        <f>H329+#REF!+#REF!</f>
        <v>#REF!</v>
      </c>
      <c r="I328" s="18" t="e">
        <f>I329+#REF!+#REF!</f>
        <v>#REF!</v>
      </c>
      <c r="J328" s="18" t="e">
        <f>J329+#REF!+#REF!</f>
        <v>#REF!</v>
      </c>
      <c r="K328" s="18" t="e">
        <f>K329+#REF!+#REF!</f>
        <v>#REF!</v>
      </c>
      <c r="L328" s="18" t="e">
        <f>L329+#REF!+#REF!</f>
        <v>#REF!</v>
      </c>
      <c r="M328" s="18" t="e">
        <f>M329+#REF!+#REF!</f>
        <v>#REF!</v>
      </c>
      <c r="N328" s="18" t="e">
        <f>N329+#REF!+#REF!</f>
        <v>#REF!</v>
      </c>
      <c r="O328" s="18" t="e">
        <f>O329+#REF!+#REF!</f>
        <v>#REF!</v>
      </c>
      <c r="P328" s="18" t="e">
        <f>P329+#REF!+#REF!</f>
        <v>#REF!</v>
      </c>
      <c r="Q328" s="18" t="e">
        <f>Q329+#REF!+#REF!</f>
        <v>#REF!</v>
      </c>
      <c r="R328" s="18" t="e">
        <f>R329+#REF!+#REF!</f>
        <v>#REF!</v>
      </c>
      <c r="S328" s="18" t="e">
        <f>S329+#REF!+#REF!</f>
        <v>#REF!</v>
      </c>
      <c r="T328" s="18" t="e">
        <f>T329+#REF!+#REF!</f>
        <v>#REF!</v>
      </c>
      <c r="U328" s="18" t="e">
        <f>U329+#REF!+#REF!</f>
        <v>#REF!</v>
      </c>
      <c r="V328" s="18" t="e">
        <f>V329+#REF!+#REF!</f>
        <v>#REF!</v>
      </c>
    </row>
    <row r="329" spans="1:22" s="30" customFormat="1" ht="15.75" outlineLevel="3">
      <c r="A329" s="8" t="s">
        <v>78</v>
      </c>
      <c r="B329" s="9" t="s">
        <v>26</v>
      </c>
      <c r="C329" s="9" t="s">
        <v>6</v>
      </c>
      <c r="D329" s="9" t="s">
        <v>5</v>
      </c>
      <c r="E329" s="9"/>
      <c r="F329" s="10">
        <f>F330</f>
        <v>16348.43</v>
      </c>
      <c r="G329" s="10" t="e">
        <f>G333+G338+#REF!</f>
        <v>#REF!</v>
      </c>
      <c r="H329" s="10" t="e">
        <f>H333+H338+#REF!</f>
        <v>#REF!</v>
      </c>
      <c r="I329" s="10" t="e">
        <f>I333+I338+#REF!</f>
        <v>#REF!</v>
      </c>
      <c r="J329" s="10" t="e">
        <f>J333+J338+#REF!</f>
        <v>#REF!</v>
      </c>
      <c r="K329" s="10" t="e">
        <f>K333+K338+#REF!</f>
        <v>#REF!</v>
      </c>
      <c r="L329" s="10" t="e">
        <f>L333+L338+#REF!</f>
        <v>#REF!</v>
      </c>
      <c r="M329" s="10" t="e">
        <f>M333+M338+#REF!</f>
        <v>#REF!</v>
      </c>
      <c r="N329" s="10" t="e">
        <f>N333+N338+#REF!</f>
        <v>#REF!</v>
      </c>
      <c r="O329" s="10" t="e">
        <f>O333+O338+#REF!</f>
        <v>#REF!</v>
      </c>
      <c r="P329" s="10" t="e">
        <f>P333+P338+#REF!</f>
        <v>#REF!</v>
      </c>
      <c r="Q329" s="10" t="e">
        <f>Q333+Q338+#REF!</f>
        <v>#REF!</v>
      </c>
      <c r="R329" s="10" t="e">
        <f>R333+R338+#REF!</f>
        <v>#REF!</v>
      </c>
      <c r="S329" s="10" t="e">
        <f>S333+S338+#REF!</f>
        <v>#REF!</v>
      </c>
      <c r="T329" s="10" t="e">
        <f>T333+T338+#REF!</f>
        <v>#REF!</v>
      </c>
      <c r="U329" s="10" t="e">
        <f>U333+U338+#REF!</f>
        <v>#REF!</v>
      </c>
      <c r="V329" s="10" t="e">
        <f>V333+V338+#REF!</f>
        <v>#REF!</v>
      </c>
    </row>
    <row r="330" spans="1:22" s="30" customFormat="1" ht="15.75" outlineLevel="3">
      <c r="A330" s="14" t="s">
        <v>76</v>
      </c>
      <c r="B330" s="9" t="s">
        <v>26</v>
      </c>
      <c r="C330" s="9" t="s">
        <v>6</v>
      </c>
      <c r="D330" s="9" t="s">
        <v>5</v>
      </c>
      <c r="E330" s="9"/>
      <c r="F330" s="10">
        <f>F331+F346+F349+F352</f>
        <v>16348.43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</row>
    <row r="331" spans="1:22" s="30" customFormat="1" ht="15.75" outlineLevel="3">
      <c r="A331" s="14" t="s">
        <v>296</v>
      </c>
      <c r="B331" s="9" t="s">
        <v>26</v>
      </c>
      <c r="C331" s="9" t="s">
        <v>6</v>
      </c>
      <c r="D331" s="9" t="s">
        <v>5</v>
      </c>
      <c r="E331" s="9"/>
      <c r="F331" s="10">
        <f>F332+F343</f>
        <v>15498.43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</row>
    <row r="332" spans="1:22" s="30" customFormat="1" ht="31.5" outlineLevel="3">
      <c r="A332" s="14" t="s">
        <v>297</v>
      </c>
      <c r="B332" s="9" t="s">
        <v>26</v>
      </c>
      <c r="C332" s="9" t="s">
        <v>6</v>
      </c>
      <c r="D332" s="9" t="s">
        <v>5</v>
      </c>
      <c r="E332" s="9"/>
      <c r="F332" s="10">
        <f>F333+F338</f>
        <v>15248.43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</row>
    <row r="333" spans="1:22" s="30" customFormat="1" ht="31.5" customHeight="1" outlineLevel="3">
      <c r="A333" s="24" t="s">
        <v>132</v>
      </c>
      <c r="B333" s="12" t="s">
        <v>26</v>
      </c>
      <c r="C333" s="12" t="s">
        <v>6</v>
      </c>
      <c r="D333" s="12" t="s">
        <v>5</v>
      </c>
      <c r="E333" s="12"/>
      <c r="F333" s="13">
        <f>F334</f>
        <v>12310.29</v>
      </c>
      <c r="G333" s="13">
        <f aca="true" t="shared" si="44" ref="G333:V333">G334</f>
        <v>0</v>
      </c>
      <c r="H333" s="13">
        <f t="shared" si="44"/>
        <v>0</v>
      </c>
      <c r="I333" s="13">
        <f t="shared" si="44"/>
        <v>0</v>
      </c>
      <c r="J333" s="13">
        <f t="shared" si="44"/>
        <v>0</v>
      </c>
      <c r="K333" s="13">
        <f t="shared" si="44"/>
        <v>0</v>
      </c>
      <c r="L333" s="13">
        <f t="shared" si="44"/>
        <v>0</v>
      </c>
      <c r="M333" s="13">
        <f t="shared" si="44"/>
        <v>0</v>
      </c>
      <c r="N333" s="13">
        <f t="shared" si="44"/>
        <v>0</v>
      </c>
      <c r="O333" s="13">
        <f t="shared" si="44"/>
        <v>0</v>
      </c>
      <c r="P333" s="13">
        <f t="shared" si="44"/>
        <v>0</v>
      </c>
      <c r="Q333" s="13">
        <f t="shared" si="44"/>
        <v>0</v>
      </c>
      <c r="R333" s="13">
        <f t="shared" si="44"/>
        <v>0</v>
      </c>
      <c r="S333" s="13">
        <f t="shared" si="44"/>
        <v>0</v>
      </c>
      <c r="T333" s="13">
        <f t="shared" si="44"/>
        <v>0</v>
      </c>
      <c r="U333" s="13">
        <f t="shared" si="44"/>
        <v>0</v>
      </c>
      <c r="V333" s="13">
        <f t="shared" si="44"/>
        <v>0</v>
      </c>
    </row>
    <row r="334" spans="1:22" s="30" customFormat="1" ht="15.75" outlineLevel="3">
      <c r="A334" s="61" t="s">
        <v>88</v>
      </c>
      <c r="B334" s="19" t="s">
        <v>26</v>
      </c>
      <c r="C334" s="19" t="s">
        <v>6</v>
      </c>
      <c r="D334" s="19" t="s">
        <v>5</v>
      </c>
      <c r="E334" s="19"/>
      <c r="F334" s="20">
        <f>F335</f>
        <v>12310.29</v>
      </c>
      <c r="G334" s="7">
        <f aca="true" t="shared" si="45" ref="G334:V334">G336</f>
        <v>0</v>
      </c>
      <c r="H334" s="7">
        <f t="shared" si="45"/>
        <v>0</v>
      </c>
      <c r="I334" s="7">
        <f t="shared" si="45"/>
        <v>0</v>
      </c>
      <c r="J334" s="7">
        <f t="shared" si="45"/>
        <v>0</v>
      </c>
      <c r="K334" s="7">
        <f t="shared" si="45"/>
        <v>0</v>
      </c>
      <c r="L334" s="7">
        <f t="shared" si="45"/>
        <v>0</v>
      </c>
      <c r="M334" s="7">
        <f t="shared" si="45"/>
        <v>0</v>
      </c>
      <c r="N334" s="7">
        <f t="shared" si="45"/>
        <v>0</v>
      </c>
      <c r="O334" s="7">
        <f t="shared" si="45"/>
        <v>0</v>
      </c>
      <c r="P334" s="7">
        <f t="shared" si="45"/>
        <v>0</v>
      </c>
      <c r="Q334" s="7">
        <f t="shared" si="45"/>
        <v>0</v>
      </c>
      <c r="R334" s="7">
        <f t="shared" si="45"/>
        <v>0</v>
      </c>
      <c r="S334" s="7">
        <f t="shared" si="45"/>
        <v>0</v>
      </c>
      <c r="T334" s="7">
        <f t="shared" si="45"/>
        <v>0</v>
      </c>
      <c r="U334" s="7">
        <f t="shared" si="45"/>
        <v>0</v>
      </c>
      <c r="V334" s="7">
        <f t="shared" si="45"/>
        <v>0</v>
      </c>
    </row>
    <row r="335" spans="1:22" s="30" customFormat="1" ht="15.75" outlineLevel="3">
      <c r="A335" s="5" t="s">
        <v>248</v>
      </c>
      <c r="B335" s="6" t="s">
        <v>26</v>
      </c>
      <c r="C335" s="6" t="s">
        <v>6</v>
      </c>
      <c r="D335" s="6" t="s">
        <v>5</v>
      </c>
      <c r="E335" s="6"/>
      <c r="F335" s="7">
        <f>F336+F337</f>
        <v>12310.29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30" customFormat="1" ht="47.25" outlineLevel="3">
      <c r="A336" s="67" t="s">
        <v>180</v>
      </c>
      <c r="B336" s="59" t="s">
        <v>26</v>
      </c>
      <c r="C336" s="59" t="s">
        <v>40</v>
      </c>
      <c r="D336" s="59" t="s">
        <v>181</v>
      </c>
      <c r="E336" s="59"/>
      <c r="F336" s="60">
        <v>12167.29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30" customFormat="1" ht="15.75" outlineLevel="3">
      <c r="A337" s="67" t="s">
        <v>182</v>
      </c>
      <c r="B337" s="59" t="s">
        <v>26</v>
      </c>
      <c r="C337" s="59" t="s">
        <v>300</v>
      </c>
      <c r="D337" s="59" t="s">
        <v>183</v>
      </c>
      <c r="E337" s="59"/>
      <c r="F337" s="60">
        <v>143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30" customFormat="1" ht="15.75" outlineLevel="3">
      <c r="A338" s="24" t="s">
        <v>133</v>
      </c>
      <c r="B338" s="12" t="s">
        <v>26</v>
      </c>
      <c r="C338" s="12" t="s">
        <v>6</v>
      </c>
      <c r="D338" s="12" t="s">
        <v>5</v>
      </c>
      <c r="E338" s="12"/>
      <c r="F338" s="13">
        <f>F339</f>
        <v>2938.14</v>
      </c>
      <c r="G338" s="13">
        <f aca="true" t="shared" si="46" ref="G338:V338">G339</f>
        <v>0</v>
      </c>
      <c r="H338" s="13">
        <f t="shared" si="46"/>
        <v>0</v>
      </c>
      <c r="I338" s="13">
        <f t="shared" si="46"/>
        <v>0</v>
      </c>
      <c r="J338" s="13">
        <f t="shared" si="46"/>
        <v>0</v>
      </c>
      <c r="K338" s="13">
        <f t="shared" si="46"/>
        <v>0</v>
      </c>
      <c r="L338" s="13">
        <f t="shared" si="46"/>
        <v>0</v>
      </c>
      <c r="M338" s="13">
        <f t="shared" si="46"/>
        <v>0</v>
      </c>
      <c r="N338" s="13">
        <f t="shared" si="46"/>
        <v>0</v>
      </c>
      <c r="O338" s="13">
        <f t="shared" si="46"/>
        <v>0</v>
      </c>
      <c r="P338" s="13">
        <f t="shared" si="46"/>
        <v>0</v>
      </c>
      <c r="Q338" s="13">
        <f t="shared" si="46"/>
        <v>0</v>
      </c>
      <c r="R338" s="13">
        <f t="shared" si="46"/>
        <v>0</v>
      </c>
      <c r="S338" s="13">
        <f t="shared" si="46"/>
        <v>0</v>
      </c>
      <c r="T338" s="13">
        <f t="shared" si="46"/>
        <v>0</v>
      </c>
      <c r="U338" s="13">
        <f t="shared" si="46"/>
        <v>0</v>
      </c>
      <c r="V338" s="13">
        <f t="shared" si="46"/>
        <v>0</v>
      </c>
    </row>
    <row r="339" spans="1:22" s="30" customFormat="1" ht="15.75" outlineLevel="3">
      <c r="A339" s="61" t="s">
        <v>88</v>
      </c>
      <c r="B339" s="19" t="s">
        <v>26</v>
      </c>
      <c r="C339" s="19" t="s">
        <v>6</v>
      </c>
      <c r="D339" s="19" t="s">
        <v>5</v>
      </c>
      <c r="E339" s="19"/>
      <c r="F339" s="20">
        <f>F340</f>
        <v>2938.14</v>
      </c>
      <c r="G339" s="7">
        <f aca="true" t="shared" si="47" ref="G339:V339">G341</f>
        <v>0</v>
      </c>
      <c r="H339" s="7">
        <f t="shared" si="47"/>
        <v>0</v>
      </c>
      <c r="I339" s="7">
        <f t="shared" si="47"/>
        <v>0</v>
      </c>
      <c r="J339" s="7">
        <f t="shared" si="47"/>
        <v>0</v>
      </c>
      <c r="K339" s="7">
        <f t="shared" si="47"/>
        <v>0</v>
      </c>
      <c r="L339" s="7">
        <f t="shared" si="47"/>
        <v>0</v>
      </c>
      <c r="M339" s="7">
        <f t="shared" si="47"/>
        <v>0</v>
      </c>
      <c r="N339" s="7">
        <f t="shared" si="47"/>
        <v>0</v>
      </c>
      <c r="O339" s="7">
        <f t="shared" si="47"/>
        <v>0</v>
      </c>
      <c r="P339" s="7">
        <f t="shared" si="47"/>
        <v>0</v>
      </c>
      <c r="Q339" s="7">
        <f t="shared" si="47"/>
        <v>0</v>
      </c>
      <c r="R339" s="7">
        <f t="shared" si="47"/>
        <v>0</v>
      </c>
      <c r="S339" s="7">
        <f t="shared" si="47"/>
        <v>0</v>
      </c>
      <c r="T339" s="7">
        <f t="shared" si="47"/>
        <v>0</v>
      </c>
      <c r="U339" s="7">
        <f t="shared" si="47"/>
        <v>0</v>
      </c>
      <c r="V339" s="7">
        <f t="shared" si="47"/>
        <v>0</v>
      </c>
    </row>
    <row r="340" spans="1:22" s="30" customFormat="1" ht="15.75" outlineLevel="3">
      <c r="A340" s="5" t="s">
        <v>248</v>
      </c>
      <c r="B340" s="6" t="s">
        <v>26</v>
      </c>
      <c r="C340" s="6" t="s">
        <v>6</v>
      </c>
      <c r="D340" s="6" t="s">
        <v>5</v>
      </c>
      <c r="E340" s="6"/>
      <c r="F340" s="7">
        <f>F341+F342</f>
        <v>2938.14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30" customFormat="1" ht="47.25" outlineLevel="3">
      <c r="A341" s="67" t="s">
        <v>180</v>
      </c>
      <c r="B341" s="59" t="s">
        <v>26</v>
      </c>
      <c r="C341" s="59" t="s">
        <v>41</v>
      </c>
      <c r="D341" s="59" t="s">
        <v>181</v>
      </c>
      <c r="E341" s="59"/>
      <c r="F341" s="60">
        <v>2738.14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30" customFormat="1" ht="15.75" outlineLevel="3">
      <c r="A342" s="67" t="s">
        <v>182</v>
      </c>
      <c r="B342" s="59" t="s">
        <v>26</v>
      </c>
      <c r="C342" s="59" t="s">
        <v>300</v>
      </c>
      <c r="D342" s="59" t="s">
        <v>183</v>
      </c>
      <c r="E342" s="59"/>
      <c r="F342" s="60">
        <v>200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30" customFormat="1" ht="15.75" outlineLevel="3">
      <c r="A343" s="8" t="s">
        <v>264</v>
      </c>
      <c r="B343" s="9" t="s">
        <v>26</v>
      </c>
      <c r="C343" s="9" t="s">
        <v>265</v>
      </c>
      <c r="D343" s="9" t="s">
        <v>5</v>
      </c>
      <c r="E343" s="9"/>
      <c r="F343" s="10">
        <f>F344</f>
        <v>250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30" customFormat="1" ht="31.5" outlineLevel="3">
      <c r="A344" s="5" t="s">
        <v>205</v>
      </c>
      <c r="B344" s="6" t="s">
        <v>26</v>
      </c>
      <c r="C344" s="6" t="s">
        <v>265</v>
      </c>
      <c r="D344" s="6" t="s">
        <v>206</v>
      </c>
      <c r="E344" s="6"/>
      <c r="F344" s="7">
        <f>F345</f>
        <v>250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30" customFormat="1" ht="31.5" outlineLevel="3">
      <c r="A345" s="58" t="s">
        <v>209</v>
      </c>
      <c r="B345" s="59" t="s">
        <v>26</v>
      </c>
      <c r="C345" s="59" t="s">
        <v>265</v>
      </c>
      <c r="D345" s="59" t="s">
        <v>210</v>
      </c>
      <c r="E345" s="59"/>
      <c r="F345" s="60">
        <v>250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30" customFormat="1" ht="31.5" outlineLevel="3">
      <c r="A346" s="8" t="s">
        <v>258</v>
      </c>
      <c r="B346" s="9" t="s">
        <v>26</v>
      </c>
      <c r="C346" s="9" t="s">
        <v>259</v>
      </c>
      <c r="D346" s="9" t="s">
        <v>5</v>
      </c>
      <c r="E346" s="9"/>
      <c r="F346" s="10">
        <f>F347</f>
        <v>350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30" customFormat="1" ht="31.5" outlineLevel="3">
      <c r="A347" s="5" t="s">
        <v>205</v>
      </c>
      <c r="B347" s="6" t="s">
        <v>26</v>
      </c>
      <c r="C347" s="6" t="s">
        <v>259</v>
      </c>
      <c r="D347" s="6" t="s">
        <v>206</v>
      </c>
      <c r="E347" s="6"/>
      <c r="F347" s="7">
        <f>F348</f>
        <v>350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30" customFormat="1" ht="31.5" outlineLevel="3">
      <c r="A348" s="58" t="s">
        <v>209</v>
      </c>
      <c r="B348" s="59" t="s">
        <v>26</v>
      </c>
      <c r="C348" s="59" t="s">
        <v>259</v>
      </c>
      <c r="D348" s="59" t="s">
        <v>210</v>
      </c>
      <c r="E348" s="59"/>
      <c r="F348" s="60">
        <v>350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30" customFormat="1" ht="15.75" outlineLevel="3">
      <c r="A349" s="8" t="s">
        <v>260</v>
      </c>
      <c r="B349" s="9" t="s">
        <v>26</v>
      </c>
      <c r="C349" s="9" t="s">
        <v>261</v>
      </c>
      <c r="D349" s="9" t="s">
        <v>5</v>
      </c>
      <c r="E349" s="9"/>
      <c r="F349" s="10">
        <f>F350</f>
        <v>300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30" customFormat="1" ht="31.5" outlineLevel="3">
      <c r="A350" s="5" t="s">
        <v>205</v>
      </c>
      <c r="B350" s="6" t="s">
        <v>26</v>
      </c>
      <c r="C350" s="6" t="s">
        <v>261</v>
      </c>
      <c r="D350" s="6" t="s">
        <v>206</v>
      </c>
      <c r="E350" s="6"/>
      <c r="F350" s="7">
        <f>F351</f>
        <v>300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30" customFormat="1" ht="31.5" outlineLevel="3">
      <c r="A351" s="58" t="s">
        <v>209</v>
      </c>
      <c r="B351" s="59" t="s">
        <v>26</v>
      </c>
      <c r="C351" s="59" t="s">
        <v>261</v>
      </c>
      <c r="D351" s="59" t="s">
        <v>210</v>
      </c>
      <c r="E351" s="59"/>
      <c r="F351" s="60">
        <v>300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30" customFormat="1" ht="15.75" outlineLevel="3">
      <c r="A352" s="8" t="s">
        <v>262</v>
      </c>
      <c r="B352" s="9" t="s">
        <v>26</v>
      </c>
      <c r="C352" s="9" t="s">
        <v>263</v>
      </c>
      <c r="D352" s="9" t="s">
        <v>5</v>
      </c>
      <c r="E352" s="9"/>
      <c r="F352" s="10">
        <f>F353</f>
        <v>200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30" customFormat="1" ht="31.5" outlineLevel="3">
      <c r="A353" s="5" t="s">
        <v>205</v>
      </c>
      <c r="B353" s="6" t="s">
        <v>26</v>
      </c>
      <c r="C353" s="6" t="s">
        <v>263</v>
      </c>
      <c r="D353" s="6" t="s">
        <v>206</v>
      </c>
      <c r="E353" s="6"/>
      <c r="F353" s="7">
        <f>F354</f>
        <v>200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30" customFormat="1" ht="31.5" outlineLevel="3">
      <c r="A354" s="58" t="s">
        <v>209</v>
      </c>
      <c r="B354" s="59" t="s">
        <v>26</v>
      </c>
      <c r="C354" s="59" t="s">
        <v>263</v>
      </c>
      <c r="D354" s="59" t="s">
        <v>210</v>
      </c>
      <c r="E354" s="59"/>
      <c r="F354" s="60">
        <v>200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30" customFormat="1" ht="17.25" customHeight="1" outlineLevel="6">
      <c r="A355" s="16" t="s">
        <v>118</v>
      </c>
      <c r="B355" s="17" t="s">
        <v>117</v>
      </c>
      <c r="C355" s="17" t="s">
        <v>6</v>
      </c>
      <c r="D355" s="17" t="s">
        <v>5</v>
      </c>
      <c r="E355" s="17"/>
      <c r="F355" s="18">
        <f>F357+F362+F370+F375</f>
        <v>4556.3</v>
      </c>
      <c r="G355" s="18">
        <f aca="true" t="shared" si="48" ref="G355:V355">G357+G362+G370</f>
        <v>0</v>
      </c>
      <c r="H355" s="18">
        <f t="shared" si="48"/>
        <v>0</v>
      </c>
      <c r="I355" s="18">
        <f t="shared" si="48"/>
        <v>0</v>
      </c>
      <c r="J355" s="18">
        <f t="shared" si="48"/>
        <v>0</v>
      </c>
      <c r="K355" s="18">
        <f t="shared" si="48"/>
        <v>0</v>
      </c>
      <c r="L355" s="18">
        <f t="shared" si="48"/>
        <v>0</v>
      </c>
      <c r="M355" s="18">
        <f t="shared" si="48"/>
        <v>0</v>
      </c>
      <c r="N355" s="18">
        <f t="shared" si="48"/>
        <v>0</v>
      </c>
      <c r="O355" s="18">
        <f t="shared" si="48"/>
        <v>0</v>
      </c>
      <c r="P355" s="18">
        <f t="shared" si="48"/>
        <v>0</v>
      </c>
      <c r="Q355" s="18">
        <f t="shared" si="48"/>
        <v>0</v>
      </c>
      <c r="R355" s="18">
        <f t="shared" si="48"/>
        <v>0</v>
      </c>
      <c r="S355" s="18">
        <f t="shared" si="48"/>
        <v>0</v>
      </c>
      <c r="T355" s="18">
        <f t="shared" si="48"/>
        <v>0</v>
      </c>
      <c r="U355" s="18">
        <f t="shared" si="48"/>
        <v>0</v>
      </c>
      <c r="V355" s="18">
        <f t="shared" si="48"/>
        <v>0</v>
      </c>
    </row>
    <row r="356" spans="1:22" s="30" customFormat="1" ht="17.25" customHeight="1" outlineLevel="6">
      <c r="A356" s="14" t="s">
        <v>76</v>
      </c>
      <c r="B356" s="90" t="s">
        <v>117</v>
      </c>
      <c r="C356" s="90" t="s">
        <v>6</v>
      </c>
      <c r="D356" s="90" t="s">
        <v>5</v>
      </c>
      <c r="E356" s="90"/>
      <c r="F356" s="91">
        <f>F363+F376</f>
        <v>1212.2</v>
      </c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</row>
    <row r="357" spans="1:22" s="30" customFormat="1" ht="15.75" outlineLevel="3">
      <c r="A357" s="8" t="s">
        <v>83</v>
      </c>
      <c r="B357" s="9" t="s">
        <v>29</v>
      </c>
      <c r="C357" s="9" t="s">
        <v>6</v>
      </c>
      <c r="D357" s="9" t="s">
        <v>5</v>
      </c>
      <c r="E357" s="9"/>
      <c r="F357" s="10">
        <f>F358</f>
        <v>187.1</v>
      </c>
      <c r="G357" s="10">
        <f aca="true" t="shared" si="49" ref="G357:V359">G358</f>
        <v>0</v>
      </c>
      <c r="H357" s="10">
        <f t="shared" si="49"/>
        <v>0</v>
      </c>
      <c r="I357" s="10">
        <f t="shared" si="49"/>
        <v>0</v>
      </c>
      <c r="J357" s="10">
        <f t="shared" si="49"/>
        <v>0</v>
      </c>
      <c r="K357" s="10">
        <f t="shared" si="49"/>
        <v>0</v>
      </c>
      <c r="L357" s="10">
        <f t="shared" si="49"/>
        <v>0</v>
      </c>
      <c r="M357" s="10">
        <f t="shared" si="49"/>
        <v>0</v>
      </c>
      <c r="N357" s="10">
        <f t="shared" si="49"/>
        <v>0</v>
      </c>
      <c r="O357" s="10">
        <f t="shared" si="49"/>
        <v>0</v>
      </c>
      <c r="P357" s="10">
        <f t="shared" si="49"/>
        <v>0</v>
      </c>
      <c r="Q357" s="10">
        <f t="shared" si="49"/>
        <v>0</v>
      </c>
      <c r="R357" s="10">
        <f t="shared" si="49"/>
        <v>0</v>
      </c>
      <c r="S357" s="10">
        <f t="shared" si="49"/>
        <v>0</v>
      </c>
      <c r="T357" s="10">
        <f t="shared" si="49"/>
        <v>0</v>
      </c>
      <c r="U357" s="10">
        <f t="shared" si="49"/>
        <v>0</v>
      </c>
      <c r="V357" s="10">
        <f t="shared" si="49"/>
        <v>0</v>
      </c>
    </row>
    <row r="358" spans="1:22" s="15" customFormat="1" ht="17.25" customHeight="1" outlineLevel="3">
      <c r="A358" s="14" t="s">
        <v>113</v>
      </c>
      <c r="B358" s="12" t="s">
        <v>29</v>
      </c>
      <c r="C358" s="12" t="s">
        <v>112</v>
      </c>
      <c r="D358" s="12" t="s">
        <v>5</v>
      </c>
      <c r="E358" s="12"/>
      <c r="F358" s="13">
        <f>F359</f>
        <v>187.1</v>
      </c>
      <c r="G358" s="13">
        <f t="shared" si="49"/>
        <v>0</v>
      </c>
      <c r="H358" s="13">
        <f t="shared" si="49"/>
        <v>0</v>
      </c>
      <c r="I358" s="13">
        <f t="shared" si="49"/>
        <v>0</v>
      </c>
      <c r="J358" s="13">
        <f t="shared" si="49"/>
        <v>0</v>
      </c>
      <c r="K358" s="13">
        <f t="shared" si="49"/>
        <v>0</v>
      </c>
      <c r="L358" s="13">
        <f t="shared" si="49"/>
        <v>0</v>
      </c>
      <c r="M358" s="13">
        <f t="shared" si="49"/>
        <v>0</v>
      </c>
      <c r="N358" s="13">
        <f t="shared" si="49"/>
        <v>0</v>
      </c>
      <c r="O358" s="13">
        <f t="shared" si="49"/>
        <v>0</v>
      </c>
      <c r="P358" s="13">
        <f t="shared" si="49"/>
        <v>0</v>
      </c>
      <c r="Q358" s="13">
        <f t="shared" si="49"/>
        <v>0</v>
      </c>
      <c r="R358" s="13">
        <f t="shared" si="49"/>
        <v>0</v>
      </c>
      <c r="S358" s="13">
        <f t="shared" si="49"/>
        <v>0</v>
      </c>
      <c r="T358" s="13">
        <f t="shared" si="49"/>
        <v>0</v>
      </c>
      <c r="U358" s="13">
        <f t="shared" si="49"/>
        <v>0</v>
      </c>
      <c r="V358" s="13">
        <f t="shared" si="49"/>
        <v>0</v>
      </c>
    </row>
    <row r="359" spans="1:22" s="30" customFormat="1" ht="33" customHeight="1" outlineLevel="4">
      <c r="A359" s="61" t="s">
        <v>84</v>
      </c>
      <c r="B359" s="19" t="s">
        <v>29</v>
      </c>
      <c r="C359" s="19" t="s">
        <v>30</v>
      </c>
      <c r="D359" s="19" t="s">
        <v>5</v>
      </c>
      <c r="E359" s="19"/>
      <c r="F359" s="20">
        <f>F360</f>
        <v>187.1</v>
      </c>
      <c r="G359" s="7">
        <f t="shared" si="49"/>
        <v>0</v>
      </c>
      <c r="H359" s="7">
        <f t="shared" si="49"/>
        <v>0</v>
      </c>
      <c r="I359" s="7">
        <f t="shared" si="49"/>
        <v>0</v>
      </c>
      <c r="J359" s="7">
        <f t="shared" si="49"/>
        <v>0</v>
      </c>
      <c r="K359" s="7">
        <f t="shared" si="49"/>
        <v>0</v>
      </c>
      <c r="L359" s="7">
        <f t="shared" si="49"/>
        <v>0</v>
      </c>
      <c r="M359" s="7">
        <f t="shared" si="49"/>
        <v>0</v>
      </c>
      <c r="N359" s="7">
        <f t="shared" si="49"/>
        <v>0</v>
      </c>
      <c r="O359" s="7">
        <f t="shared" si="49"/>
        <v>0</v>
      </c>
      <c r="P359" s="7">
        <f t="shared" si="49"/>
        <v>0</v>
      </c>
      <c r="Q359" s="7">
        <f t="shared" si="49"/>
        <v>0</v>
      </c>
      <c r="R359" s="7">
        <f t="shared" si="49"/>
        <v>0</v>
      </c>
      <c r="S359" s="7">
        <f t="shared" si="49"/>
        <v>0</v>
      </c>
      <c r="T359" s="7">
        <f t="shared" si="49"/>
        <v>0</v>
      </c>
      <c r="U359" s="7">
        <f t="shared" si="49"/>
        <v>0</v>
      </c>
      <c r="V359" s="7">
        <f t="shared" si="49"/>
        <v>0</v>
      </c>
    </row>
    <row r="360" spans="1:22" s="30" customFormat="1" ht="15.75" outlineLevel="5">
      <c r="A360" s="5" t="s">
        <v>268</v>
      </c>
      <c r="B360" s="6" t="s">
        <v>29</v>
      </c>
      <c r="C360" s="6" t="s">
        <v>30</v>
      </c>
      <c r="D360" s="6" t="s">
        <v>266</v>
      </c>
      <c r="E360" s="6"/>
      <c r="F360" s="7">
        <f>F361</f>
        <v>187.1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30" customFormat="1" ht="31.5" outlineLevel="5">
      <c r="A361" s="58" t="s">
        <v>269</v>
      </c>
      <c r="B361" s="59" t="s">
        <v>29</v>
      </c>
      <c r="C361" s="59" t="s">
        <v>30</v>
      </c>
      <c r="D361" s="59" t="s">
        <v>267</v>
      </c>
      <c r="E361" s="59"/>
      <c r="F361" s="60">
        <v>187.1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30" customFormat="1" ht="15.75" outlineLevel="3">
      <c r="A362" s="8" t="s">
        <v>85</v>
      </c>
      <c r="B362" s="9" t="s">
        <v>31</v>
      </c>
      <c r="C362" s="9" t="s">
        <v>6</v>
      </c>
      <c r="D362" s="9" t="s">
        <v>5</v>
      </c>
      <c r="E362" s="9"/>
      <c r="F362" s="10">
        <f>F363</f>
        <v>1112.2</v>
      </c>
      <c r="G362" s="10">
        <f aca="true" t="shared" si="50" ref="G362:V363">G363</f>
        <v>0</v>
      </c>
      <c r="H362" s="10">
        <f t="shared" si="50"/>
        <v>0</v>
      </c>
      <c r="I362" s="10">
        <f t="shared" si="50"/>
        <v>0</v>
      </c>
      <c r="J362" s="10">
        <f t="shared" si="50"/>
        <v>0</v>
      </c>
      <c r="K362" s="10">
        <f t="shared" si="50"/>
        <v>0</v>
      </c>
      <c r="L362" s="10">
        <f t="shared" si="50"/>
        <v>0</v>
      </c>
      <c r="M362" s="10">
        <f t="shared" si="50"/>
        <v>0</v>
      </c>
      <c r="N362" s="10">
        <f t="shared" si="50"/>
        <v>0</v>
      </c>
      <c r="O362" s="10">
        <f t="shared" si="50"/>
        <v>0</v>
      </c>
      <c r="P362" s="10">
        <f t="shared" si="50"/>
        <v>0</v>
      </c>
      <c r="Q362" s="10">
        <f t="shared" si="50"/>
        <v>0</v>
      </c>
      <c r="R362" s="10">
        <f t="shared" si="50"/>
        <v>0</v>
      </c>
      <c r="S362" s="10">
        <f t="shared" si="50"/>
        <v>0</v>
      </c>
      <c r="T362" s="10">
        <f t="shared" si="50"/>
        <v>0</v>
      </c>
      <c r="U362" s="10">
        <f t="shared" si="50"/>
        <v>0</v>
      </c>
      <c r="V362" s="10">
        <f t="shared" si="50"/>
        <v>0</v>
      </c>
    </row>
    <row r="363" spans="1:22" s="30" customFormat="1" ht="15.75" outlineLevel="4">
      <c r="A363" s="14" t="s">
        <v>76</v>
      </c>
      <c r="B363" s="12" t="s">
        <v>31</v>
      </c>
      <c r="C363" s="12" t="s">
        <v>24</v>
      </c>
      <c r="D363" s="12" t="s">
        <v>5</v>
      </c>
      <c r="E363" s="12"/>
      <c r="F363" s="13">
        <f>F364+F367</f>
        <v>1112.2</v>
      </c>
      <c r="G363" s="13">
        <f t="shared" si="50"/>
        <v>0</v>
      </c>
      <c r="H363" s="13">
        <f t="shared" si="50"/>
        <v>0</v>
      </c>
      <c r="I363" s="13">
        <f t="shared" si="50"/>
        <v>0</v>
      </c>
      <c r="J363" s="13">
        <f t="shared" si="50"/>
        <v>0</v>
      </c>
      <c r="K363" s="13">
        <f t="shared" si="50"/>
        <v>0</v>
      </c>
      <c r="L363" s="13">
        <f t="shared" si="50"/>
        <v>0</v>
      </c>
      <c r="M363" s="13">
        <f t="shared" si="50"/>
        <v>0</v>
      </c>
      <c r="N363" s="13">
        <f t="shared" si="50"/>
        <v>0</v>
      </c>
      <c r="O363" s="13">
        <f t="shared" si="50"/>
        <v>0</v>
      </c>
      <c r="P363" s="13">
        <f t="shared" si="50"/>
        <v>0</v>
      </c>
      <c r="Q363" s="13">
        <f t="shared" si="50"/>
        <v>0</v>
      </c>
      <c r="R363" s="13">
        <f t="shared" si="50"/>
        <v>0</v>
      </c>
      <c r="S363" s="13">
        <f t="shared" si="50"/>
        <v>0</v>
      </c>
      <c r="T363" s="13">
        <f t="shared" si="50"/>
        <v>0</v>
      </c>
      <c r="U363" s="13">
        <f t="shared" si="50"/>
        <v>0</v>
      </c>
      <c r="V363" s="13">
        <f t="shared" si="50"/>
        <v>0</v>
      </c>
    </row>
    <row r="364" spans="1:22" s="30" customFormat="1" ht="31.5" outlineLevel="5">
      <c r="A364" s="61" t="s">
        <v>270</v>
      </c>
      <c r="B364" s="19" t="s">
        <v>31</v>
      </c>
      <c r="C364" s="19" t="s">
        <v>271</v>
      </c>
      <c r="D364" s="19" t="s">
        <v>5</v>
      </c>
      <c r="E364" s="19"/>
      <c r="F364" s="20">
        <f>F365</f>
        <v>718.2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30" customFormat="1" ht="31.5" outlineLevel="5">
      <c r="A365" s="5" t="s">
        <v>217</v>
      </c>
      <c r="B365" s="6" t="s">
        <v>31</v>
      </c>
      <c r="C365" s="6" t="s">
        <v>271</v>
      </c>
      <c r="D365" s="6" t="s">
        <v>220</v>
      </c>
      <c r="E365" s="6"/>
      <c r="F365" s="7">
        <f>F366</f>
        <v>718.2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30" customFormat="1" ht="15.75" outlineLevel="5">
      <c r="A366" s="58" t="s">
        <v>273</v>
      </c>
      <c r="B366" s="59" t="s">
        <v>31</v>
      </c>
      <c r="C366" s="59" t="s">
        <v>271</v>
      </c>
      <c r="D366" s="59" t="s">
        <v>272</v>
      </c>
      <c r="E366" s="59"/>
      <c r="F366" s="60">
        <v>718.2</v>
      </c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</row>
    <row r="367" spans="1:22" s="30" customFormat="1" ht="15.75" outlineLevel="5">
      <c r="A367" s="61" t="s">
        <v>274</v>
      </c>
      <c r="B367" s="19" t="s">
        <v>31</v>
      </c>
      <c r="C367" s="19" t="s">
        <v>275</v>
      </c>
      <c r="D367" s="19" t="s">
        <v>5</v>
      </c>
      <c r="E367" s="19"/>
      <c r="F367" s="20">
        <f>F368</f>
        <v>394</v>
      </c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</row>
    <row r="368" spans="1:22" s="30" customFormat="1" ht="31.5" outlineLevel="5">
      <c r="A368" s="5" t="s">
        <v>217</v>
      </c>
      <c r="B368" s="6" t="s">
        <v>31</v>
      </c>
      <c r="C368" s="6" t="s">
        <v>275</v>
      </c>
      <c r="D368" s="6" t="s">
        <v>220</v>
      </c>
      <c r="E368" s="6"/>
      <c r="F368" s="7">
        <f>F369</f>
        <v>394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30" customFormat="1" ht="15.75" outlineLevel="5">
      <c r="A369" s="58" t="s">
        <v>273</v>
      </c>
      <c r="B369" s="59" t="s">
        <v>31</v>
      </c>
      <c r="C369" s="59" t="s">
        <v>275</v>
      </c>
      <c r="D369" s="59" t="s">
        <v>272</v>
      </c>
      <c r="E369" s="59"/>
      <c r="F369" s="60">
        <v>394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30" customFormat="1" ht="15.75" outlineLevel="5">
      <c r="A370" s="8" t="s">
        <v>92</v>
      </c>
      <c r="B370" s="9" t="s">
        <v>49</v>
      </c>
      <c r="C370" s="9" t="s">
        <v>6</v>
      </c>
      <c r="D370" s="9" t="s">
        <v>5</v>
      </c>
      <c r="E370" s="9"/>
      <c r="F370" s="10">
        <f>F371</f>
        <v>3157</v>
      </c>
      <c r="G370" s="10">
        <f aca="true" t="shared" si="51" ref="G370:V372">G371</f>
        <v>0</v>
      </c>
      <c r="H370" s="10">
        <f t="shared" si="51"/>
        <v>0</v>
      </c>
      <c r="I370" s="10">
        <f t="shared" si="51"/>
        <v>0</v>
      </c>
      <c r="J370" s="10">
        <f t="shared" si="51"/>
        <v>0</v>
      </c>
      <c r="K370" s="10">
        <f t="shared" si="51"/>
        <v>0</v>
      </c>
      <c r="L370" s="10">
        <f t="shared" si="51"/>
        <v>0</v>
      </c>
      <c r="M370" s="10">
        <f t="shared" si="51"/>
        <v>0</v>
      </c>
      <c r="N370" s="10">
        <f t="shared" si="51"/>
        <v>0</v>
      </c>
      <c r="O370" s="10">
        <f t="shared" si="51"/>
        <v>0</v>
      </c>
      <c r="P370" s="10">
        <f t="shared" si="51"/>
        <v>0</v>
      </c>
      <c r="Q370" s="10">
        <f t="shared" si="51"/>
        <v>0</v>
      </c>
      <c r="R370" s="10">
        <f t="shared" si="51"/>
        <v>0</v>
      </c>
      <c r="S370" s="10">
        <f t="shared" si="51"/>
        <v>0</v>
      </c>
      <c r="T370" s="10">
        <f t="shared" si="51"/>
        <v>0</v>
      </c>
      <c r="U370" s="10">
        <f t="shared" si="51"/>
        <v>0</v>
      </c>
      <c r="V370" s="10">
        <f t="shared" si="51"/>
        <v>0</v>
      </c>
    </row>
    <row r="371" spans="1:22" s="30" customFormat="1" ht="15.75" outlineLevel="5">
      <c r="A371" s="14" t="s">
        <v>130</v>
      </c>
      <c r="B371" s="12" t="s">
        <v>49</v>
      </c>
      <c r="C371" s="12" t="s">
        <v>129</v>
      </c>
      <c r="D371" s="12" t="s">
        <v>5</v>
      </c>
      <c r="E371" s="12"/>
      <c r="F371" s="13">
        <f>F372</f>
        <v>3157</v>
      </c>
      <c r="G371" s="13">
        <f t="shared" si="51"/>
        <v>0</v>
      </c>
      <c r="H371" s="13">
        <f t="shared" si="51"/>
        <v>0</v>
      </c>
      <c r="I371" s="13">
        <f t="shared" si="51"/>
        <v>0</v>
      </c>
      <c r="J371" s="13">
        <f t="shared" si="51"/>
        <v>0</v>
      </c>
      <c r="K371" s="13">
        <f t="shared" si="51"/>
        <v>0</v>
      </c>
      <c r="L371" s="13">
        <f t="shared" si="51"/>
        <v>0</v>
      </c>
      <c r="M371" s="13">
        <f t="shared" si="51"/>
        <v>0</v>
      </c>
      <c r="N371" s="13">
        <f t="shared" si="51"/>
        <v>0</v>
      </c>
      <c r="O371" s="13">
        <f t="shared" si="51"/>
        <v>0</v>
      </c>
      <c r="P371" s="13">
        <f t="shared" si="51"/>
        <v>0</v>
      </c>
      <c r="Q371" s="13">
        <f t="shared" si="51"/>
        <v>0</v>
      </c>
      <c r="R371" s="13">
        <f t="shared" si="51"/>
        <v>0</v>
      </c>
      <c r="S371" s="13">
        <f t="shared" si="51"/>
        <v>0</v>
      </c>
      <c r="T371" s="13">
        <f t="shared" si="51"/>
        <v>0</v>
      </c>
      <c r="U371" s="13">
        <f t="shared" si="51"/>
        <v>0</v>
      </c>
      <c r="V371" s="13">
        <f t="shared" si="51"/>
        <v>0</v>
      </c>
    </row>
    <row r="372" spans="1:22" s="30" customFormat="1" ht="63" outlineLevel="5">
      <c r="A372" s="61" t="s">
        <v>93</v>
      </c>
      <c r="B372" s="19" t="s">
        <v>49</v>
      </c>
      <c r="C372" s="19" t="s">
        <v>50</v>
      </c>
      <c r="D372" s="19" t="s">
        <v>5</v>
      </c>
      <c r="E372" s="19"/>
      <c r="F372" s="20">
        <f>F373</f>
        <v>3157</v>
      </c>
      <c r="G372" s="7">
        <f t="shared" si="51"/>
        <v>0</v>
      </c>
      <c r="H372" s="7">
        <f t="shared" si="51"/>
        <v>0</v>
      </c>
      <c r="I372" s="7">
        <f t="shared" si="51"/>
        <v>0</v>
      </c>
      <c r="J372" s="7">
        <f t="shared" si="51"/>
        <v>0</v>
      </c>
      <c r="K372" s="7">
        <f t="shared" si="51"/>
        <v>0</v>
      </c>
      <c r="L372" s="7">
        <f t="shared" si="51"/>
        <v>0</v>
      </c>
      <c r="M372" s="7">
        <f t="shared" si="51"/>
        <v>0</v>
      </c>
      <c r="N372" s="7">
        <f t="shared" si="51"/>
        <v>0</v>
      </c>
      <c r="O372" s="7">
        <f t="shared" si="51"/>
        <v>0</v>
      </c>
      <c r="P372" s="7">
        <f t="shared" si="51"/>
        <v>0</v>
      </c>
      <c r="Q372" s="7">
        <f t="shared" si="51"/>
        <v>0</v>
      </c>
      <c r="R372" s="7">
        <f t="shared" si="51"/>
        <v>0</v>
      </c>
      <c r="S372" s="7">
        <f t="shared" si="51"/>
        <v>0</v>
      </c>
      <c r="T372" s="7">
        <f t="shared" si="51"/>
        <v>0</v>
      </c>
      <c r="U372" s="7">
        <f t="shared" si="51"/>
        <v>0</v>
      </c>
      <c r="V372" s="7">
        <f t="shared" si="51"/>
        <v>0</v>
      </c>
    </row>
    <row r="373" spans="1:22" s="30" customFormat="1" ht="15.75" outlineLevel="5">
      <c r="A373" s="5" t="s">
        <v>268</v>
      </c>
      <c r="B373" s="6" t="s">
        <v>49</v>
      </c>
      <c r="C373" s="6" t="s">
        <v>50</v>
      </c>
      <c r="D373" s="6" t="s">
        <v>266</v>
      </c>
      <c r="E373" s="6"/>
      <c r="F373" s="7">
        <f>F374</f>
        <v>3157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30" customFormat="1" ht="31.5" outlineLevel="5">
      <c r="A374" s="58" t="s">
        <v>269</v>
      </c>
      <c r="B374" s="59" t="s">
        <v>49</v>
      </c>
      <c r="C374" s="59" t="s">
        <v>50</v>
      </c>
      <c r="D374" s="59" t="s">
        <v>267</v>
      </c>
      <c r="E374" s="59"/>
      <c r="F374" s="60">
        <v>3157</v>
      </c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</row>
    <row r="375" spans="1:22" s="30" customFormat="1" ht="15.75" outlineLevel="5">
      <c r="A375" s="8" t="s">
        <v>302</v>
      </c>
      <c r="B375" s="9" t="s">
        <v>303</v>
      </c>
      <c r="C375" s="9" t="s">
        <v>6</v>
      </c>
      <c r="D375" s="9" t="s">
        <v>5</v>
      </c>
      <c r="E375" s="9"/>
      <c r="F375" s="10">
        <f>F376</f>
        <v>100</v>
      </c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</row>
    <row r="376" spans="1:22" s="30" customFormat="1" ht="15.75" outlineLevel="5">
      <c r="A376" s="14" t="s">
        <v>76</v>
      </c>
      <c r="B376" s="9" t="s">
        <v>303</v>
      </c>
      <c r="C376" s="9" t="s">
        <v>24</v>
      </c>
      <c r="D376" s="9" t="s">
        <v>5</v>
      </c>
      <c r="E376" s="9"/>
      <c r="F376" s="10">
        <f>F377</f>
        <v>100</v>
      </c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</row>
    <row r="377" spans="1:22" s="30" customFormat="1" ht="21.75" customHeight="1" outlineLevel="5">
      <c r="A377" s="89" t="s">
        <v>304</v>
      </c>
      <c r="B377" s="19" t="s">
        <v>303</v>
      </c>
      <c r="C377" s="19" t="s">
        <v>305</v>
      </c>
      <c r="D377" s="19" t="s">
        <v>5</v>
      </c>
      <c r="E377" s="19"/>
      <c r="F377" s="20">
        <f>F378</f>
        <v>100</v>
      </c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</row>
    <row r="378" spans="1:22" s="30" customFormat="1" ht="19.5" customHeight="1" outlineLevel="5">
      <c r="A378" s="5" t="s">
        <v>205</v>
      </c>
      <c r="B378" s="6" t="s">
        <v>306</v>
      </c>
      <c r="C378" s="6" t="s">
        <v>305</v>
      </c>
      <c r="D378" s="6" t="s">
        <v>206</v>
      </c>
      <c r="E378" s="6"/>
      <c r="F378" s="7">
        <f>F379</f>
        <v>100</v>
      </c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</row>
    <row r="379" spans="1:22" s="30" customFormat="1" ht="31.5" outlineLevel="5">
      <c r="A379" s="58" t="s">
        <v>209</v>
      </c>
      <c r="B379" s="59" t="s">
        <v>303</v>
      </c>
      <c r="C379" s="59" t="s">
        <v>305</v>
      </c>
      <c r="D379" s="59" t="s">
        <v>210</v>
      </c>
      <c r="E379" s="59"/>
      <c r="F379" s="60">
        <v>100</v>
      </c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</row>
    <row r="380" spans="1:22" s="30" customFormat="1" ht="18.75" outlineLevel="5">
      <c r="A380" s="16" t="s">
        <v>172</v>
      </c>
      <c r="B380" s="17" t="s">
        <v>116</v>
      </c>
      <c r="C380" s="17" t="s">
        <v>6</v>
      </c>
      <c r="D380" s="17" t="s">
        <v>5</v>
      </c>
      <c r="E380" s="17"/>
      <c r="F380" s="18">
        <f>F382+F387</f>
        <v>1300</v>
      </c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</row>
    <row r="381" spans="1:22" s="77" customFormat="1" ht="19.5" outlineLevel="5">
      <c r="A381" s="14" t="s">
        <v>76</v>
      </c>
      <c r="B381" s="82" t="s">
        <v>116</v>
      </c>
      <c r="C381" s="82" t="s">
        <v>6</v>
      </c>
      <c r="D381" s="82" t="s">
        <v>5</v>
      </c>
      <c r="E381" s="82"/>
      <c r="F381" s="83">
        <f>F383+F387</f>
        <v>1300</v>
      </c>
      <c r="G381" s="84"/>
      <c r="H381" s="84"/>
      <c r="I381" s="84"/>
      <c r="J381" s="84"/>
      <c r="K381" s="84"/>
      <c r="L381" s="84"/>
      <c r="M381" s="84"/>
      <c r="N381" s="84"/>
      <c r="O381" s="84"/>
      <c r="P381" s="84"/>
      <c r="Q381" s="84"/>
      <c r="R381" s="84"/>
      <c r="S381" s="84"/>
      <c r="T381" s="84"/>
      <c r="U381" s="84"/>
      <c r="V381" s="84"/>
    </row>
    <row r="382" spans="1:22" s="30" customFormat="1" ht="15.75" outlineLevel="5">
      <c r="A382" s="8" t="s">
        <v>82</v>
      </c>
      <c r="B382" s="9" t="s">
        <v>32</v>
      </c>
      <c r="C382" s="9" t="s">
        <v>6</v>
      </c>
      <c r="D382" s="9" t="s">
        <v>5</v>
      </c>
      <c r="E382" s="9"/>
      <c r="F382" s="10">
        <f>F383</f>
        <v>500</v>
      </c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</row>
    <row r="383" spans="1:22" s="30" customFormat="1" ht="15.75" outlineLevel="5">
      <c r="A383" s="14" t="s">
        <v>76</v>
      </c>
      <c r="B383" s="9" t="s">
        <v>32</v>
      </c>
      <c r="C383" s="9" t="s">
        <v>24</v>
      </c>
      <c r="D383" s="9" t="s">
        <v>5</v>
      </c>
      <c r="E383" s="9"/>
      <c r="F383" s="10">
        <f>F384</f>
        <v>500</v>
      </c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</row>
    <row r="384" spans="1:22" s="30" customFormat="1" ht="31.5" outlineLevel="5">
      <c r="A384" s="70" t="s">
        <v>277</v>
      </c>
      <c r="B384" s="19" t="s">
        <v>32</v>
      </c>
      <c r="C384" s="19" t="s">
        <v>276</v>
      </c>
      <c r="D384" s="19" t="s">
        <v>5</v>
      </c>
      <c r="E384" s="19"/>
      <c r="F384" s="20">
        <f>F385</f>
        <v>500</v>
      </c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</row>
    <row r="385" spans="1:22" s="30" customFormat="1" ht="21" customHeight="1" outlineLevel="5">
      <c r="A385" s="5" t="s">
        <v>205</v>
      </c>
      <c r="B385" s="6" t="s">
        <v>32</v>
      </c>
      <c r="C385" s="6" t="s">
        <v>276</v>
      </c>
      <c r="D385" s="6" t="s">
        <v>206</v>
      </c>
      <c r="E385" s="6"/>
      <c r="F385" s="7">
        <f>F386</f>
        <v>500</v>
      </c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</row>
    <row r="386" spans="1:22" s="30" customFormat="1" ht="31.5" outlineLevel="5">
      <c r="A386" s="58" t="s">
        <v>209</v>
      </c>
      <c r="B386" s="59" t="s">
        <v>32</v>
      </c>
      <c r="C386" s="59" t="s">
        <v>276</v>
      </c>
      <c r="D386" s="59" t="s">
        <v>210</v>
      </c>
      <c r="E386" s="59"/>
      <c r="F386" s="60">
        <v>500</v>
      </c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</row>
    <row r="387" spans="1:22" s="30" customFormat="1" ht="15.75" outlineLevel="5">
      <c r="A387" s="21" t="s">
        <v>189</v>
      </c>
      <c r="B387" s="9" t="s">
        <v>190</v>
      </c>
      <c r="C387" s="9" t="s">
        <v>6</v>
      </c>
      <c r="D387" s="9" t="s">
        <v>5</v>
      </c>
      <c r="E387" s="6"/>
      <c r="F387" s="10">
        <f>F388+F392</f>
        <v>800</v>
      </c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</row>
    <row r="388" spans="1:22" s="30" customFormat="1" ht="15.75" outlineLevel="5">
      <c r="A388" s="14" t="s">
        <v>130</v>
      </c>
      <c r="B388" s="12" t="s">
        <v>283</v>
      </c>
      <c r="C388" s="12" t="s">
        <v>129</v>
      </c>
      <c r="D388" s="12" t="s">
        <v>5</v>
      </c>
      <c r="E388" s="6"/>
      <c r="F388" s="10">
        <f>F389</f>
        <v>0</v>
      </c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</row>
    <row r="389" spans="1:22" s="30" customFormat="1" ht="63" outlineLevel="5">
      <c r="A389" s="64" t="s">
        <v>191</v>
      </c>
      <c r="B389" s="19" t="s">
        <v>190</v>
      </c>
      <c r="C389" s="19" t="s">
        <v>192</v>
      </c>
      <c r="D389" s="19" t="s">
        <v>5</v>
      </c>
      <c r="E389" s="19"/>
      <c r="F389" s="20">
        <f>F390</f>
        <v>0</v>
      </c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</row>
    <row r="390" spans="1:22" s="30" customFormat="1" ht="15.75" outlineLevel="5">
      <c r="A390" s="29" t="s">
        <v>281</v>
      </c>
      <c r="B390" s="6" t="s">
        <v>190</v>
      </c>
      <c r="C390" s="6" t="s">
        <v>192</v>
      </c>
      <c r="D390" s="6" t="s">
        <v>279</v>
      </c>
      <c r="E390" s="6"/>
      <c r="F390" s="7">
        <f>F391</f>
        <v>0</v>
      </c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</row>
    <row r="391" spans="1:22" s="30" customFormat="1" ht="31.5" outlineLevel="5">
      <c r="A391" s="71" t="s">
        <v>282</v>
      </c>
      <c r="B391" s="59" t="s">
        <v>190</v>
      </c>
      <c r="C391" s="59" t="s">
        <v>192</v>
      </c>
      <c r="D391" s="59" t="s">
        <v>280</v>
      </c>
      <c r="E391" s="59"/>
      <c r="F391" s="60">
        <v>0</v>
      </c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</row>
    <row r="392" spans="1:22" s="30" customFormat="1" ht="15.75" outlineLevel="5">
      <c r="A392" s="14" t="s">
        <v>76</v>
      </c>
      <c r="B392" s="9" t="s">
        <v>190</v>
      </c>
      <c r="C392" s="9" t="s">
        <v>24</v>
      </c>
      <c r="D392" s="9" t="s">
        <v>5</v>
      </c>
      <c r="E392" s="6"/>
      <c r="F392" s="10">
        <f>F393</f>
        <v>800</v>
      </c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</row>
    <row r="393" spans="1:22" s="30" customFormat="1" ht="31.5" outlineLevel="5">
      <c r="A393" s="70" t="s">
        <v>277</v>
      </c>
      <c r="B393" s="19" t="s">
        <v>190</v>
      </c>
      <c r="C393" s="19" t="s">
        <v>276</v>
      </c>
      <c r="D393" s="19" t="s">
        <v>5</v>
      </c>
      <c r="E393" s="19"/>
      <c r="F393" s="20">
        <f>F394</f>
        <v>800</v>
      </c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</row>
    <row r="394" spans="1:22" s="30" customFormat="1" ht="15.75" outlineLevel="5">
      <c r="A394" s="5" t="s">
        <v>247</v>
      </c>
      <c r="B394" s="6" t="s">
        <v>190</v>
      </c>
      <c r="C394" s="6" t="s">
        <v>276</v>
      </c>
      <c r="D394" s="6" t="s">
        <v>244</v>
      </c>
      <c r="E394" s="6"/>
      <c r="F394" s="7">
        <v>800</v>
      </c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</row>
    <row r="395" spans="1:22" s="30" customFormat="1" ht="18.75" outlineLevel="5">
      <c r="A395" s="16" t="s">
        <v>167</v>
      </c>
      <c r="B395" s="17" t="s">
        <v>168</v>
      </c>
      <c r="C395" s="17" t="s">
        <v>6</v>
      </c>
      <c r="D395" s="17" t="s">
        <v>5</v>
      </c>
      <c r="E395" s="17"/>
      <c r="F395" s="18">
        <f>F396+F400</f>
        <v>2056.7</v>
      </c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</row>
    <row r="396" spans="1:22" s="30" customFormat="1" ht="31.5" customHeight="1" outlineLevel="5">
      <c r="A396" s="14" t="s">
        <v>111</v>
      </c>
      <c r="B396" s="12" t="s">
        <v>169</v>
      </c>
      <c r="C396" s="12" t="s">
        <v>110</v>
      </c>
      <c r="D396" s="12" t="s">
        <v>5</v>
      </c>
      <c r="E396" s="12"/>
      <c r="F396" s="13">
        <f>F397</f>
        <v>1900</v>
      </c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</row>
    <row r="397" spans="1:22" s="30" customFormat="1" ht="31.5" outlineLevel="5">
      <c r="A397" s="61" t="s">
        <v>81</v>
      </c>
      <c r="B397" s="19" t="s">
        <v>169</v>
      </c>
      <c r="C397" s="19" t="s">
        <v>51</v>
      </c>
      <c r="D397" s="19" t="s">
        <v>5</v>
      </c>
      <c r="E397" s="19"/>
      <c r="F397" s="20">
        <f>F398</f>
        <v>1900</v>
      </c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</row>
    <row r="398" spans="1:22" s="30" customFormat="1" ht="15.75" outlineLevel="5">
      <c r="A398" s="5" t="s">
        <v>248</v>
      </c>
      <c r="B398" s="6" t="s">
        <v>169</v>
      </c>
      <c r="C398" s="6" t="s">
        <v>51</v>
      </c>
      <c r="D398" s="6" t="s">
        <v>249</v>
      </c>
      <c r="E398" s="6"/>
      <c r="F398" s="7">
        <f>F399</f>
        <v>1900</v>
      </c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</row>
    <row r="399" spans="1:22" s="30" customFormat="1" ht="47.25" outlineLevel="5">
      <c r="A399" s="67" t="s">
        <v>180</v>
      </c>
      <c r="B399" s="59" t="s">
        <v>169</v>
      </c>
      <c r="C399" s="59" t="s">
        <v>51</v>
      </c>
      <c r="D399" s="59" t="s">
        <v>181</v>
      </c>
      <c r="E399" s="59"/>
      <c r="F399" s="60">
        <v>1900</v>
      </c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</row>
    <row r="400" spans="1:22" s="30" customFormat="1" ht="15.75" outlineLevel="5">
      <c r="A400" s="8" t="s">
        <v>171</v>
      </c>
      <c r="B400" s="9" t="s">
        <v>170</v>
      </c>
      <c r="C400" s="9" t="s">
        <v>6</v>
      </c>
      <c r="D400" s="9" t="s">
        <v>5</v>
      </c>
      <c r="E400" s="9"/>
      <c r="F400" s="10">
        <f>F401</f>
        <v>156.7</v>
      </c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</row>
    <row r="401" spans="1:22" s="30" customFormat="1" ht="31.5" outlineLevel="5">
      <c r="A401" s="14" t="s">
        <v>79</v>
      </c>
      <c r="B401" s="12" t="s">
        <v>170</v>
      </c>
      <c r="C401" s="12" t="s">
        <v>27</v>
      </c>
      <c r="D401" s="12" t="s">
        <v>5</v>
      </c>
      <c r="E401" s="12"/>
      <c r="F401" s="13">
        <f>F402</f>
        <v>156.7</v>
      </c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</row>
    <row r="402" spans="1:22" s="30" customFormat="1" ht="31.5" outlineLevel="5">
      <c r="A402" s="61" t="s">
        <v>80</v>
      </c>
      <c r="B402" s="19" t="s">
        <v>170</v>
      </c>
      <c r="C402" s="19" t="s">
        <v>28</v>
      </c>
      <c r="D402" s="19" t="s">
        <v>5</v>
      </c>
      <c r="E402" s="19"/>
      <c r="F402" s="20">
        <f>F403</f>
        <v>156.7</v>
      </c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</row>
    <row r="403" spans="1:22" s="30" customFormat="1" ht="31.5" outlineLevel="5">
      <c r="A403" s="5" t="s">
        <v>205</v>
      </c>
      <c r="B403" s="6" t="s">
        <v>170</v>
      </c>
      <c r="C403" s="6" t="s">
        <v>28</v>
      </c>
      <c r="D403" s="6" t="s">
        <v>206</v>
      </c>
      <c r="E403" s="6"/>
      <c r="F403" s="7">
        <f>F404</f>
        <v>156.7</v>
      </c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</row>
    <row r="404" spans="1:22" s="30" customFormat="1" ht="31.5" outlineLevel="5">
      <c r="A404" s="58" t="s">
        <v>209</v>
      </c>
      <c r="B404" s="59" t="s">
        <v>170</v>
      </c>
      <c r="C404" s="59" t="s">
        <v>28</v>
      </c>
      <c r="D404" s="59" t="s">
        <v>210</v>
      </c>
      <c r="E404" s="59"/>
      <c r="F404" s="60">
        <v>156.7</v>
      </c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</row>
    <row r="405" spans="1:22" s="30" customFormat="1" ht="31.5" outlineLevel="5">
      <c r="A405" s="16" t="s">
        <v>162</v>
      </c>
      <c r="B405" s="17" t="s">
        <v>163</v>
      </c>
      <c r="C405" s="17" t="s">
        <v>6</v>
      </c>
      <c r="D405" s="17" t="s">
        <v>5</v>
      </c>
      <c r="E405" s="17"/>
      <c r="F405" s="18">
        <f>F406</f>
        <v>50</v>
      </c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</row>
    <row r="406" spans="1:22" s="30" customFormat="1" ht="15.75" outlineLevel="5">
      <c r="A406" s="8" t="s">
        <v>62</v>
      </c>
      <c r="B406" s="9" t="s">
        <v>164</v>
      </c>
      <c r="C406" s="9" t="s">
        <v>6</v>
      </c>
      <c r="D406" s="9" t="s">
        <v>5</v>
      </c>
      <c r="E406" s="9"/>
      <c r="F406" s="10">
        <f>F407</f>
        <v>50</v>
      </c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</row>
    <row r="407" spans="1:22" s="30" customFormat="1" ht="15.75" outlineLevel="5">
      <c r="A407" s="14" t="s">
        <v>98</v>
      </c>
      <c r="B407" s="12" t="s">
        <v>164</v>
      </c>
      <c r="C407" s="12" t="s">
        <v>97</v>
      </c>
      <c r="D407" s="12" t="s">
        <v>5</v>
      </c>
      <c r="E407" s="12"/>
      <c r="F407" s="13">
        <f>F408</f>
        <v>50</v>
      </c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</row>
    <row r="408" spans="1:22" s="30" customFormat="1" ht="15.75" outlineLevel="5">
      <c r="A408" s="61" t="s">
        <v>63</v>
      </c>
      <c r="B408" s="19" t="s">
        <v>164</v>
      </c>
      <c r="C408" s="19" t="s">
        <v>13</v>
      </c>
      <c r="D408" s="19" t="s">
        <v>5</v>
      </c>
      <c r="E408" s="19"/>
      <c r="F408" s="20">
        <f>F409</f>
        <v>50</v>
      </c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</row>
    <row r="409" spans="1:22" s="30" customFormat="1" ht="15.75" outlineLevel="5">
      <c r="A409" s="5" t="s">
        <v>285</v>
      </c>
      <c r="B409" s="6" t="s">
        <v>164</v>
      </c>
      <c r="C409" s="6" t="s">
        <v>13</v>
      </c>
      <c r="D409" s="6" t="s">
        <v>284</v>
      </c>
      <c r="E409" s="6"/>
      <c r="F409" s="7">
        <v>50</v>
      </c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</row>
    <row r="410" spans="1:22" s="30" customFormat="1" ht="48" customHeight="1" outlineLevel="5">
      <c r="A410" s="16" t="s">
        <v>174</v>
      </c>
      <c r="B410" s="17" t="s">
        <v>173</v>
      </c>
      <c r="C410" s="17" t="s">
        <v>6</v>
      </c>
      <c r="D410" s="17" t="s">
        <v>5</v>
      </c>
      <c r="E410" s="17"/>
      <c r="F410" s="18">
        <f>F411</f>
        <v>19565</v>
      </c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</row>
    <row r="411" spans="1:22" s="30" customFormat="1" ht="47.25" outlineLevel="5">
      <c r="A411" s="22" t="s">
        <v>176</v>
      </c>
      <c r="B411" s="9" t="s">
        <v>175</v>
      </c>
      <c r="C411" s="9" t="s">
        <v>6</v>
      </c>
      <c r="D411" s="9" t="s">
        <v>5</v>
      </c>
      <c r="E411" s="9"/>
      <c r="F411" s="10">
        <f>F412</f>
        <v>19565</v>
      </c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</row>
    <row r="412" spans="1:22" s="30" customFormat="1" ht="15.75" outlineLevel="5">
      <c r="A412" s="14" t="s">
        <v>115</v>
      </c>
      <c r="B412" s="12" t="s">
        <v>175</v>
      </c>
      <c r="C412" s="12" t="s">
        <v>114</v>
      </c>
      <c r="D412" s="12" t="s">
        <v>5</v>
      </c>
      <c r="E412" s="12"/>
      <c r="F412" s="13">
        <f>F413</f>
        <v>19565</v>
      </c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</row>
    <row r="413" spans="1:22" s="30" customFormat="1" ht="31.5" outlineLevel="5">
      <c r="A413" s="5" t="s">
        <v>86</v>
      </c>
      <c r="B413" s="6" t="s">
        <v>175</v>
      </c>
      <c r="C413" s="6" t="s">
        <v>33</v>
      </c>
      <c r="D413" s="6" t="s">
        <v>5</v>
      </c>
      <c r="E413" s="6"/>
      <c r="F413" s="7">
        <f>F414</f>
        <v>19565</v>
      </c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</row>
    <row r="414" spans="1:22" s="30" customFormat="1" ht="15.75" outlineLevel="5">
      <c r="A414" s="5" t="s">
        <v>288</v>
      </c>
      <c r="B414" s="6" t="s">
        <v>175</v>
      </c>
      <c r="C414" s="6" t="s">
        <v>33</v>
      </c>
      <c r="D414" s="6" t="s">
        <v>289</v>
      </c>
      <c r="E414" s="6"/>
      <c r="F414" s="7">
        <f>F415</f>
        <v>19565</v>
      </c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</row>
    <row r="415" spans="1:22" s="30" customFormat="1" ht="15.75" outlineLevel="5">
      <c r="A415" s="58" t="s">
        <v>286</v>
      </c>
      <c r="B415" s="59" t="s">
        <v>175</v>
      </c>
      <c r="C415" s="59" t="s">
        <v>33</v>
      </c>
      <c r="D415" s="59" t="s">
        <v>287</v>
      </c>
      <c r="E415" s="59"/>
      <c r="F415" s="60">
        <v>19565</v>
      </c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</row>
    <row r="416" spans="1:22" ht="18.75">
      <c r="A416" s="98" t="s">
        <v>52</v>
      </c>
      <c r="B416" s="98"/>
      <c r="C416" s="98"/>
      <c r="D416" s="98"/>
      <c r="E416" s="98"/>
      <c r="F416" s="11">
        <f>F18+F137+F144+F173+F187+F328+F133+F355+F380+F395+F405+F410</f>
        <v>489351.04000000004</v>
      </c>
      <c r="G416" s="11" t="e">
        <f>#REF!+G355+#REF!+G328+G187+G173+G144+G137+G18</f>
        <v>#REF!</v>
      </c>
      <c r="H416" s="11" t="e">
        <f>#REF!+H355+#REF!+H328+H187+H173+H144+H137+H18</f>
        <v>#REF!</v>
      </c>
      <c r="I416" s="11" t="e">
        <f>#REF!+I355+#REF!+I328+I187+I173+I144+I137+I18</f>
        <v>#REF!</v>
      </c>
      <c r="J416" s="11" t="e">
        <f>#REF!+J355+#REF!+J328+J187+J173+J144+J137+J18</f>
        <v>#REF!</v>
      </c>
      <c r="K416" s="11" t="e">
        <f>#REF!+K355+#REF!+K328+K187+K173+K144+K137+K18</f>
        <v>#REF!</v>
      </c>
      <c r="L416" s="11" t="e">
        <f>#REF!+L355+#REF!+L328+L187+L173+L144+L137+L18</f>
        <v>#REF!</v>
      </c>
      <c r="M416" s="11" t="e">
        <f>#REF!+M355+#REF!+M328+M187+M173+M144+M137+M18</f>
        <v>#REF!</v>
      </c>
      <c r="N416" s="11" t="e">
        <f>#REF!+N355+#REF!+N328+N187+N173+N144+N137+N18</f>
        <v>#REF!</v>
      </c>
      <c r="O416" s="11" t="e">
        <f>#REF!+O355+#REF!+O328+O187+O173+O144+O137+O18</f>
        <v>#REF!</v>
      </c>
      <c r="P416" s="11" t="e">
        <f>#REF!+P355+#REF!+P328+P187+P173+P144+P137+P18</f>
        <v>#REF!</v>
      </c>
      <c r="Q416" s="11" t="e">
        <f>#REF!+Q355+#REF!+Q328+Q187+Q173+Q144+Q137+Q18</f>
        <v>#REF!</v>
      </c>
      <c r="R416" s="11" t="e">
        <f>#REF!+R355+#REF!+R328+R187+R173+R144+R137+R18</f>
        <v>#REF!</v>
      </c>
      <c r="S416" s="11" t="e">
        <f>#REF!+S355+#REF!+S328+S187+S173+S144+S137+S18</f>
        <v>#REF!</v>
      </c>
      <c r="T416" s="11" t="e">
        <f>#REF!+T355+#REF!+T328+T187+T173+T144+T137+T18</f>
        <v>#REF!</v>
      </c>
      <c r="U416" s="11" t="e">
        <f>#REF!+U355+#REF!+U328+U187+U173+U144+U137+U18</f>
        <v>#REF!</v>
      </c>
      <c r="V416" s="11" t="e">
        <f>#REF!+V355+#REF!+V328+V187+V173+V144+V137+V18</f>
        <v>#REF!</v>
      </c>
    </row>
    <row r="417" spans="1:22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2.75">
      <c r="A418" s="97"/>
      <c r="B418" s="97"/>
      <c r="C418" s="97"/>
      <c r="D418" s="97"/>
      <c r="E418" s="97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3"/>
      <c r="V418" s="3"/>
    </row>
  </sheetData>
  <autoFilter ref="B15:F416"/>
  <mergeCells count="11">
    <mergeCell ref="A12:V12"/>
    <mergeCell ref="C8:V8"/>
    <mergeCell ref="A418:T418"/>
    <mergeCell ref="A416:E416"/>
    <mergeCell ref="A14:V14"/>
    <mergeCell ref="A13:V13"/>
    <mergeCell ref="B7:W7"/>
    <mergeCell ref="B2:W2"/>
    <mergeCell ref="B3:W3"/>
    <mergeCell ref="C4:V4"/>
    <mergeCell ref="B6:W6"/>
  </mergeCells>
  <printOptions/>
  <pageMargins left="0.5905511811023623" right="0.1968503937007874" top="0.1968503937007874" bottom="0.1968503937007874" header="0.1968503937007874" footer="0.1968503937007874"/>
  <pageSetup fitToHeight="200"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2013-02-13T04:59:55Z</cp:lastPrinted>
  <dcterms:created xsi:type="dcterms:W3CDTF">2008-11-11T04:53:42Z</dcterms:created>
  <dcterms:modified xsi:type="dcterms:W3CDTF">2013-05-16T06:36:09Z</dcterms:modified>
  <cp:category/>
  <cp:version/>
  <cp:contentType/>
  <cp:contentStatus/>
</cp:coreProperties>
</file>